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540" yWindow="-15" windowWidth="9585" windowHeight="7890"/>
  </bookViews>
  <sheets>
    <sheet name="入札金額積算内訳書＿本庁舎電力需給" sheetId="5" r:id="rId1"/>
  </sheets>
  <definedNames>
    <definedName name="_xlnm.Print_Area" localSheetId="0">入札金額積算内訳書＿本庁舎電力需給!$A$1:$U$28</definedName>
  </definedNames>
  <calcPr calcId="145621"/>
</workbook>
</file>

<file path=xl/calcChain.xml><?xml version="1.0" encoding="utf-8"?>
<calcChain xmlns="http://schemas.openxmlformats.org/spreadsheetml/2006/main">
  <c r="B11" i="5" l="1"/>
  <c r="F14" i="5" l="1"/>
  <c r="F11" i="5"/>
  <c r="B12" i="5"/>
  <c r="B13" i="5"/>
  <c r="B14" i="5"/>
  <c r="B15" i="5"/>
  <c r="B16" i="5"/>
  <c r="B17" i="5"/>
  <c r="B18" i="5"/>
  <c r="B19" i="5"/>
  <c r="B20" i="5"/>
  <c r="B21" i="5"/>
  <c r="B22" i="5"/>
  <c r="M12" i="5" l="1"/>
  <c r="M13" i="5"/>
  <c r="M14" i="5"/>
  <c r="M15" i="5"/>
  <c r="M16" i="5"/>
  <c r="M17" i="5"/>
  <c r="M18" i="5"/>
  <c r="M19" i="5"/>
  <c r="M20" i="5"/>
  <c r="M21" i="5"/>
  <c r="M22" i="5"/>
  <c r="M11" i="5"/>
  <c r="M23" i="5" l="1"/>
  <c r="O15" i="5"/>
  <c r="O14" i="5"/>
  <c r="O12" i="5"/>
  <c r="O13" i="5"/>
  <c r="O16" i="5"/>
  <c r="O17" i="5"/>
  <c r="O18" i="5"/>
  <c r="O19" i="5"/>
  <c r="O20" i="5"/>
  <c r="O21" i="5"/>
  <c r="O22" i="5"/>
  <c r="O11" i="5"/>
  <c r="R11" i="5" s="1"/>
  <c r="O23" i="5" l="1"/>
  <c r="H23" i="5"/>
  <c r="F22" i="5"/>
  <c r="R22" i="5" s="1"/>
  <c r="F21" i="5"/>
  <c r="R21" i="5" s="1"/>
  <c r="F20" i="5"/>
  <c r="R20" i="5" s="1"/>
  <c r="F19" i="5"/>
  <c r="R19" i="5" s="1"/>
  <c r="F18" i="5"/>
  <c r="R18" i="5" s="1"/>
  <c r="F17" i="5"/>
  <c r="R17" i="5" s="1"/>
  <c r="F16" i="5"/>
  <c r="R16" i="5" s="1"/>
  <c r="F15" i="5"/>
  <c r="R15" i="5" s="1"/>
  <c r="R14" i="5"/>
  <c r="F13" i="5"/>
  <c r="R13" i="5" s="1"/>
  <c r="F12" i="5"/>
  <c r="R12" i="5" s="1"/>
  <c r="T14" i="5" l="1"/>
  <c r="T11" i="5"/>
  <c r="T15" i="5"/>
  <c r="T12" i="5"/>
  <c r="T16" i="5" l="1"/>
  <c r="T13" i="5"/>
  <c r="T24" i="5" l="1"/>
  <c r="T17" i="5"/>
  <c r="T18" i="5" l="1"/>
  <c r="T19" i="5" l="1"/>
  <c r="T22" i="5" l="1"/>
  <c r="T20" i="5"/>
  <c r="T21" i="5" l="1"/>
  <c r="T23" i="5" s="1"/>
  <c r="T25" i="5" s="1"/>
  <c r="T26" i="5" s="1"/>
  <c r="T28" i="5" s="1"/>
</calcChain>
</file>

<file path=xl/sharedStrings.xml><?xml version="1.0" encoding="utf-8"?>
<sst xmlns="http://schemas.openxmlformats.org/spreadsheetml/2006/main" count="160" uniqueCount="60">
  <si>
    <t>（基本料金）</t>
    <rPh sb="1" eb="3">
      <t>キホン</t>
    </rPh>
    <rPh sb="3" eb="5">
      <t>リョウキン</t>
    </rPh>
    <phoneticPr fontId="3"/>
  </si>
  <si>
    <t>力率</t>
    <rPh sb="0" eb="1">
      <t>リキ</t>
    </rPh>
    <rPh sb="1" eb="2">
      <t>リツ</t>
    </rPh>
    <phoneticPr fontId="3"/>
  </si>
  <si>
    <t>単価</t>
    <rPh sb="0" eb="2">
      <t>タンカ</t>
    </rPh>
    <phoneticPr fontId="3"/>
  </si>
  <si>
    <t>電気料金</t>
    <rPh sb="0" eb="2">
      <t>デンキ</t>
    </rPh>
    <rPh sb="2" eb="4">
      <t>リョウキン</t>
    </rPh>
    <phoneticPr fontId="3"/>
  </si>
  <si>
    <t>その他季単価（税込）</t>
    <rPh sb="2" eb="3">
      <t>タ</t>
    </rPh>
    <rPh sb="3" eb="4">
      <t>キ</t>
    </rPh>
    <rPh sb="4" eb="6">
      <t>タンカ</t>
    </rPh>
    <rPh sb="7" eb="9">
      <t>ゼイコミ</t>
    </rPh>
    <phoneticPr fontId="3"/>
  </si>
  <si>
    <t>夏季単価（税込）</t>
    <rPh sb="0" eb="2">
      <t>カキ</t>
    </rPh>
    <rPh sb="2" eb="4">
      <t>タンカ</t>
    </rPh>
    <rPh sb="5" eb="7">
      <t>ゼイコミ</t>
    </rPh>
    <phoneticPr fontId="3"/>
  </si>
  <si>
    <t>基本料金単価（税込）</t>
    <rPh sb="0" eb="2">
      <t>キホン</t>
    </rPh>
    <rPh sb="2" eb="4">
      <t>リョウキン</t>
    </rPh>
    <rPh sb="4" eb="6">
      <t>タンカ</t>
    </rPh>
    <rPh sb="7" eb="9">
      <t>ゼイコミ</t>
    </rPh>
    <phoneticPr fontId="3"/>
  </si>
  <si>
    <t>円</t>
    <rPh sb="0" eb="1">
      <t>エン</t>
    </rPh>
    <phoneticPr fontId="3"/>
  </si>
  <si>
    <t>a</t>
    <phoneticPr fontId="3"/>
  </si>
  <si>
    <t>a＋ｂ</t>
    <phoneticPr fontId="3"/>
  </si>
  <si>
    <t>月　　　額</t>
    <rPh sb="0" eb="1">
      <t>ツキ</t>
    </rPh>
    <rPh sb="4" eb="5">
      <t>ガク</t>
    </rPh>
    <phoneticPr fontId="3"/>
  </si>
  <si>
    <t>円</t>
  </si>
  <si>
    <t>円</t>
    <phoneticPr fontId="3"/>
  </si>
  <si>
    <t>7月</t>
    <phoneticPr fontId="3"/>
  </si>
  <si>
    <t>8月</t>
    <phoneticPr fontId="3"/>
  </si>
  <si>
    <t>9月</t>
    <phoneticPr fontId="3"/>
  </si>
  <si>
    <t>10月</t>
    <phoneticPr fontId="3"/>
  </si>
  <si>
    <t>11月</t>
    <phoneticPr fontId="3"/>
  </si>
  <si>
    <t>12月</t>
    <phoneticPr fontId="3"/>
  </si>
  <si>
    <t>2月</t>
    <phoneticPr fontId="3"/>
  </si>
  <si>
    <t>3月</t>
    <phoneticPr fontId="3"/>
  </si>
  <si>
    <t>5月</t>
    <phoneticPr fontId="3"/>
  </si>
  <si>
    <t>6月</t>
    <phoneticPr fontId="3"/>
  </si>
  <si>
    <t>4月</t>
    <phoneticPr fontId="3"/>
  </si>
  <si>
    <t>1月</t>
    <rPh sb="1" eb="2">
      <t>ガツ</t>
    </rPh>
    <phoneticPr fontId="3"/>
  </si>
  <si>
    <t>対象施設</t>
    <rPh sb="0" eb="2">
      <t>タイショウ</t>
    </rPh>
    <rPh sb="2" eb="4">
      <t>シセツ</t>
    </rPh>
    <phoneticPr fontId="3"/>
  </si>
  <si>
    <r>
      <t>　</t>
    </r>
    <r>
      <rPr>
        <b/>
        <sz val="9"/>
        <rFont val="ＭＳ Ｐ明朝"/>
        <family val="1"/>
        <charset val="128"/>
      </rPr>
      <t xml:space="preserve">※注 ： </t>
    </r>
    <r>
      <rPr>
        <sz val="9"/>
        <rFont val="ＭＳ Ｐ明朝"/>
        <family val="1"/>
        <charset val="128"/>
      </rPr>
      <t>各月の計算途中は、すべての桁数を有効とし、各月の合計金額の１円未満を
            切捨てとする。</t>
    </r>
    <rPh sb="2" eb="3">
      <t>チュウ</t>
    </rPh>
    <rPh sb="6" eb="8">
      <t>カクツキ</t>
    </rPh>
    <rPh sb="9" eb="11">
      <t>ケイサン</t>
    </rPh>
    <rPh sb="11" eb="13">
      <t>トチュウ</t>
    </rPh>
    <rPh sb="19" eb="21">
      <t>ケタスウ</t>
    </rPh>
    <rPh sb="22" eb="24">
      <t>ユウコウ</t>
    </rPh>
    <rPh sb="27" eb="29">
      <t>カクツキ</t>
    </rPh>
    <rPh sb="30" eb="32">
      <t>ゴウケイ</t>
    </rPh>
    <rPh sb="32" eb="34">
      <t>キンガク</t>
    </rPh>
    <rPh sb="36" eb="37">
      <t>エン</t>
    </rPh>
    <rPh sb="37" eb="39">
      <t>ミマン</t>
    </rPh>
    <rPh sb="53" eb="55">
      <t>キリス</t>
    </rPh>
    <phoneticPr fontId="3"/>
  </si>
  <si>
    <r>
      <t>　</t>
    </r>
    <r>
      <rPr>
        <b/>
        <sz val="9"/>
        <rFont val="ＭＳ Ｐ明朝"/>
        <family val="1"/>
        <charset val="128"/>
      </rPr>
      <t xml:space="preserve">※注 ： </t>
    </r>
    <r>
      <rPr>
        <sz val="9"/>
        <rFont val="ＭＳ Ｐ明朝"/>
        <family val="1"/>
        <charset val="128"/>
      </rPr>
      <t>力率は100％とし、燃料費調整額、電気事業者による再生可能エネルギー電気の
           調達に関する特別措置法に基づく賦課金は考慮しない。</t>
    </r>
    <rPh sb="2" eb="3">
      <t>チ</t>
    </rPh>
    <rPh sb="21" eb="22">
      <t>ガク</t>
    </rPh>
    <phoneticPr fontId="3"/>
  </si>
  <si>
    <t>単年合計</t>
    <rPh sb="0" eb="1">
      <t>タン</t>
    </rPh>
    <rPh sb="1" eb="2">
      <t>ネン</t>
    </rPh>
    <rPh sb="2" eb="4">
      <t>ゴウケイ</t>
    </rPh>
    <phoneticPr fontId="3"/>
  </si>
  <si>
    <t>名　　称</t>
    <rPh sb="0" eb="1">
      <t>メイ</t>
    </rPh>
    <rPh sb="3" eb="4">
      <t>ショウ</t>
    </rPh>
    <phoneticPr fontId="3"/>
  </si>
  <si>
    <t>kWh</t>
    <phoneticPr fontId="3"/>
  </si>
  <si>
    <t>購入予定
電力量</t>
    <rPh sb="0" eb="2">
      <t>コウニュウ</t>
    </rPh>
    <rPh sb="2" eb="4">
      <t>ヨテイ</t>
    </rPh>
    <rPh sb="5" eb="8">
      <t>デンリョクリョウ</t>
    </rPh>
    <phoneticPr fontId="3"/>
  </si>
  <si>
    <t>単価×購入予定電力量＝ｂ</t>
    <rPh sb="0" eb="2">
      <t>タンカ</t>
    </rPh>
    <rPh sb="3" eb="5">
      <t>コウニュウ</t>
    </rPh>
    <rPh sb="5" eb="7">
      <t>ヨテイ</t>
    </rPh>
    <rPh sb="7" eb="10">
      <t>デンリョクリョウ</t>
    </rPh>
    <phoneticPr fontId="3"/>
  </si>
  <si>
    <t>使用実績
電力量</t>
    <rPh sb="0" eb="2">
      <t>シヨウ</t>
    </rPh>
    <rPh sb="2" eb="4">
      <t>ジッセキ</t>
    </rPh>
    <rPh sb="5" eb="8">
      <t>デンリョクリョウ</t>
    </rPh>
    <phoneticPr fontId="3"/>
  </si>
  <si>
    <t>最大需要
電力</t>
    <rPh sb="0" eb="2">
      <t>サイダイ</t>
    </rPh>
    <rPh sb="2" eb="4">
      <t>ジュヨウ</t>
    </rPh>
    <rPh sb="5" eb="7">
      <t>デンリョク</t>
    </rPh>
    <phoneticPr fontId="3"/>
  </si>
  <si>
    <t>kW</t>
    <phoneticPr fontId="3"/>
  </si>
  <si>
    <t>負荷率</t>
    <rPh sb="0" eb="2">
      <t>フカ</t>
    </rPh>
    <rPh sb="2" eb="3">
      <t>リツ</t>
    </rPh>
    <phoneticPr fontId="3"/>
  </si>
  <si>
    <t>%</t>
    <phoneticPr fontId="3"/>
  </si>
  <si>
    <t>平均負荷率</t>
    <rPh sb="0" eb="2">
      <t>ヘイキン</t>
    </rPh>
    <rPh sb="2" eb="4">
      <t>フカ</t>
    </rPh>
    <rPh sb="4" eb="5">
      <t>リツ</t>
    </rPh>
    <phoneticPr fontId="3"/>
  </si>
  <si>
    <t>４～９月 合計</t>
    <rPh sb="3" eb="4">
      <t>ガツ</t>
    </rPh>
    <rPh sb="5" eb="7">
      <t>ゴウケイ</t>
    </rPh>
    <phoneticPr fontId="3"/>
  </si>
  <si>
    <t xml:space="preserve">契約期間 ３年６ヵ月 電力使用量 合計　③＝①×３＋② </t>
    <rPh sb="0" eb="2">
      <t>ケイヤク</t>
    </rPh>
    <rPh sb="2" eb="4">
      <t>キカン</t>
    </rPh>
    <rPh sb="6" eb="7">
      <t>ネン</t>
    </rPh>
    <rPh sb="9" eb="10">
      <t>ゲツ</t>
    </rPh>
    <rPh sb="11" eb="13">
      <t>デンリョク</t>
    </rPh>
    <rPh sb="13" eb="15">
      <t>シヨウ</t>
    </rPh>
    <rPh sb="15" eb="16">
      <t>リョウ</t>
    </rPh>
    <rPh sb="17" eb="19">
      <t>ゴウケイ</t>
    </rPh>
    <phoneticPr fontId="3"/>
  </si>
  <si>
    <t>改　め</t>
    <rPh sb="0" eb="1">
      <t>アラタ</t>
    </rPh>
    <phoneticPr fontId="3"/>
  </si>
  <si>
    <t>仙台市水道局本庁舎電力需給</t>
    <rPh sb="0" eb="3">
      <t>センダイシ</t>
    </rPh>
    <rPh sb="3" eb="5">
      <t>スイドウ</t>
    </rPh>
    <rPh sb="5" eb="6">
      <t>キョク</t>
    </rPh>
    <rPh sb="6" eb="8">
      <t>ホンチョウ</t>
    </rPh>
    <rPh sb="8" eb="9">
      <t>シャ</t>
    </rPh>
    <rPh sb="9" eb="11">
      <t>デンリョク</t>
    </rPh>
    <rPh sb="11" eb="13">
      <t>ジュキュウ</t>
    </rPh>
    <phoneticPr fontId="3"/>
  </si>
  <si>
    <t>年合計額(税込)　①</t>
    <rPh sb="0" eb="1">
      <t>トシ</t>
    </rPh>
    <rPh sb="1" eb="3">
      <t>ゴウケイ</t>
    </rPh>
    <rPh sb="3" eb="4">
      <t>ガク</t>
    </rPh>
    <rPh sb="4" eb="8">
      <t>ゼイコミ</t>
    </rPh>
    <rPh sb="5" eb="7">
      <t>ゼイコミ</t>
    </rPh>
    <phoneticPr fontId="3"/>
  </si>
  <si>
    <r>
      <t>半期合計額(税込)</t>
    </r>
    <r>
      <rPr>
        <sz val="8"/>
        <rFont val="ＭＳ Ｐ明朝"/>
        <family val="1"/>
        <charset val="128"/>
      </rPr>
      <t xml:space="preserve"> </t>
    </r>
    <r>
      <rPr>
        <sz val="11"/>
        <rFont val="ＭＳ Ｐ明朝"/>
        <family val="1"/>
        <charset val="128"/>
      </rPr>
      <t>②</t>
    </r>
    <rPh sb="0" eb="2">
      <t>ハンキ</t>
    </rPh>
    <rPh sb="2" eb="4">
      <t>ゴウケイ</t>
    </rPh>
    <rPh sb="4" eb="5">
      <t>ガク</t>
    </rPh>
    <rPh sb="5" eb="9">
      <t>ゼイコミ</t>
    </rPh>
    <rPh sb="6" eb="8">
      <t>ゼイコミ</t>
    </rPh>
    <phoneticPr fontId="3"/>
  </si>
  <si>
    <t>契約期間合計額(税込) ③</t>
    <rPh sb="0" eb="2">
      <t>ケイヤク</t>
    </rPh>
    <rPh sb="2" eb="4">
      <t>キカン</t>
    </rPh>
    <rPh sb="4" eb="6">
      <t>ゴウケイ</t>
    </rPh>
    <rPh sb="6" eb="7">
      <t>ガク</t>
    </rPh>
    <rPh sb="7" eb="11">
      <t>ゼイコミ</t>
    </rPh>
    <rPh sb="8" eb="10">
      <t>ゼイコミ</t>
    </rPh>
    <phoneticPr fontId="3"/>
  </si>
  <si>
    <t>仙台市太白区南大野田29番地の1 仙台市水道局本庁舎</t>
    <rPh sb="0" eb="3">
      <t>センダイシ</t>
    </rPh>
    <rPh sb="3" eb="6">
      <t>タイハクク</t>
    </rPh>
    <rPh sb="6" eb="9">
      <t>ミナミオオノ</t>
    </rPh>
    <rPh sb="9" eb="10">
      <t>タ</t>
    </rPh>
    <rPh sb="12" eb="14">
      <t>バンチ</t>
    </rPh>
    <rPh sb="17" eb="20">
      <t>センダイシ</t>
    </rPh>
    <rPh sb="20" eb="22">
      <t>スイドウ</t>
    </rPh>
    <rPh sb="22" eb="23">
      <t>キョク</t>
    </rPh>
    <rPh sb="23" eb="25">
      <t>ホンチョウ</t>
    </rPh>
    <rPh sb="25" eb="26">
      <t>シャ</t>
    </rPh>
    <phoneticPr fontId="3"/>
  </si>
  <si>
    <t>：</t>
    <phoneticPr fontId="3"/>
  </si>
  <si>
    <t>・契約電力</t>
    <phoneticPr fontId="3"/>
  </si>
  <si>
    <t>%</t>
    <phoneticPr fontId="3"/>
  </si>
  <si>
    <t>・ 力率割引：</t>
    <rPh sb="2" eb="3">
      <t>リキ</t>
    </rPh>
    <rPh sb="3" eb="4">
      <t>リツ</t>
    </rPh>
    <rPh sb="4" eb="6">
      <t>ワリビキ</t>
    </rPh>
    <phoneticPr fontId="3"/>
  </si>
  <si>
    <t>H28</t>
    <phoneticPr fontId="3"/>
  </si>
  <si>
    <t>契約</t>
    <rPh sb="0" eb="2">
      <t>ケイヤク</t>
    </rPh>
    <phoneticPr fontId="3"/>
  </si>
  <si>
    <t>H29</t>
    <phoneticPr fontId="3"/>
  </si>
  <si>
    <t>H30</t>
    <phoneticPr fontId="3"/>
  </si>
  <si>
    <t>H31</t>
    <phoneticPr fontId="3"/>
  </si>
  <si>
    <t>単価入力欄(小数第2位まで)</t>
    <rPh sb="0" eb="2">
      <t>タンカ</t>
    </rPh>
    <rPh sb="2" eb="4">
      <t>ニュウリョク</t>
    </rPh>
    <rPh sb="4" eb="5">
      <t>ラン</t>
    </rPh>
    <rPh sb="6" eb="8">
      <t>ショウスウ</t>
    </rPh>
    <rPh sb="8" eb="9">
      <t>ダイ</t>
    </rPh>
    <rPh sb="10" eb="11">
      <t>イ</t>
    </rPh>
    <phoneticPr fontId="3"/>
  </si>
  <si>
    <t>入札金額積算内訳書</t>
    <rPh sb="0" eb="2">
      <t>ニュウサツ</t>
    </rPh>
    <rPh sb="2" eb="4">
      <t>キンガク</t>
    </rPh>
    <rPh sb="4" eb="6">
      <t>セキサン</t>
    </rPh>
    <rPh sb="6" eb="8">
      <t>ウチワケ</t>
    </rPh>
    <rPh sb="8" eb="9">
      <t>ショ</t>
    </rPh>
    <phoneticPr fontId="3"/>
  </si>
  <si>
    <t>円</t>
    <rPh sb="0" eb="1">
      <t>エン</t>
    </rPh>
    <phoneticPr fontId="3"/>
  </si>
  <si>
    <t xml:space="preserve">「 入 札 書 記 載 額 」 </t>
    <rPh sb="2" eb="3">
      <t>イリ</t>
    </rPh>
    <rPh sb="4" eb="5">
      <t>サツ</t>
    </rPh>
    <rPh sb="6" eb="7">
      <t>ショ</t>
    </rPh>
    <rPh sb="8" eb="9">
      <t>キ</t>
    </rPh>
    <rPh sb="10" eb="11">
      <t>ミツル</t>
    </rPh>
    <rPh sb="12" eb="13">
      <t>ガク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</si>
</sst>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7" formatCode="&quot;¥&quot;#,##0.00;&quot;¥&quot;\-#,##0.00"/>
    <numFmt numFmtId="176" formatCode="0.00_ "/>
    <numFmt numFmtId="177" formatCode="#,##0.00_ ;[Red]\-#,##0.00\ "/>
    <numFmt numFmtId="178" formatCode="#,##0_ ;[Red]\-#,##0\ "/>
    <numFmt numFmtId="179" formatCode="0.0"/>
    <numFmt numFmtId="180" formatCode="#&quot; kW&quot;"/>
  </numFmts>
  <fonts count="33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b/>
      <sz val="9"/>
      <name val="ＭＳ Ｐ明朝"/>
      <family val="1"/>
      <charset val="128"/>
    </font>
    <font>
      <sz val="11"/>
      <color theme="1"/>
      <name val="ＭＳ Ｐゴシック"/>
      <family val="2"/>
      <charset val="128"/>
      <scheme val="minor"/>
    </font>
    <font>
      <b/>
      <sz val="18"/>
      <color theme="3"/>
      <name val="ＭＳ Ｐゴシック"/>
      <family val="2"/>
      <charset val="128"/>
      <scheme val="major"/>
    </font>
    <font>
      <b/>
      <sz val="15"/>
      <color theme="3"/>
      <name val="ＭＳ Ｐゴシック"/>
      <family val="2"/>
      <charset val="128"/>
      <scheme val="minor"/>
    </font>
    <font>
      <b/>
      <sz val="13"/>
      <color theme="3"/>
      <name val="ＭＳ Ｐゴシック"/>
      <family val="2"/>
      <charset val="128"/>
      <scheme val="minor"/>
    </font>
    <font>
      <b/>
      <sz val="11"/>
      <color theme="3"/>
      <name val="ＭＳ Ｐゴシック"/>
      <family val="2"/>
      <charset val="128"/>
      <scheme val="minor"/>
    </font>
    <font>
      <sz val="11"/>
      <color rgb="FF006100"/>
      <name val="ＭＳ Ｐゴシック"/>
      <family val="2"/>
      <charset val="128"/>
      <scheme val="minor"/>
    </font>
    <font>
      <sz val="11"/>
      <color rgb="FF9C0006"/>
      <name val="ＭＳ Ｐゴシック"/>
      <family val="2"/>
      <charset val="128"/>
      <scheme val="minor"/>
    </font>
    <font>
      <sz val="11"/>
      <color rgb="FF9C6500"/>
      <name val="ＭＳ Ｐゴシック"/>
      <family val="2"/>
      <charset val="128"/>
      <scheme val="minor"/>
    </font>
    <font>
      <sz val="11"/>
      <color rgb="FF3F3F76"/>
      <name val="ＭＳ Ｐゴシック"/>
      <family val="2"/>
      <charset val="128"/>
      <scheme val="minor"/>
    </font>
    <font>
      <b/>
      <sz val="11"/>
      <color rgb="FF3F3F3F"/>
      <name val="ＭＳ Ｐゴシック"/>
      <family val="2"/>
      <charset val="128"/>
      <scheme val="minor"/>
    </font>
    <font>
      <b/>
      <sz val="11"/>
      <color rgb="FFFA7D00"/>
      <name val="ＭＳ Ｐゴシック"/>
      <family val="2"/>
      <charset val="128"/>
      <scheme val="minor"/>
    </font>
    <font>
      <sz val="11"/>
      <color rgb="FFFA7D00"/>
      <name val="ＭＳ Ｐゴシック"/>
      <family val="2"/>
      <charset val="128"/>
      <scheme val="minor"/>
    </font>
    <font>
      <b/>
      <sz val="11"/>
      <color theme="0"/>
      <name val="ＭＳ Ｐゴシック"/>
      <family val="2"/>
      <charset val="128"/>
      <scheme val="minor"/>
    </font>
    <font>
      <sz val="11"/>
      <color rgb="FFFF0000"/>
      <name val="ＭＳ Ｐゴシック"/>
      <family val="2"/>
      <charset val="128"/>
      <scheme val="minor"/>
    </font>
    <font>
      <i/>
      <sz val="11"/>
      <color rgb="FF7F7F7F"/>
      <name val="ＭＳ Ｐゴシック"/>
      <family val="2"/>
      <charset val="128"/>
      <scheme val="minor"/>
    </font>
    <font>
      <b/>
      <sz val="11"/>
      <color theme="1"/>
      <name val="ＭＳ Ｐゴシック"/>
      <family val="2"/>
      <charset val="128"/>
      <scheme val="minor"/>
    </font>
    <font>
      <sz val="11"/>
      <color theme="0"/>
      <name val="ＭＳ Ｐゴシック"/>
      <family val="2"/>
      <charset val="128"/>
      <scheme val="minor"/>
    </font>
    <font>
      <sz val="11"/>
      <name val="ＭＳ Ｐゴシック"/>
      <family val="2"/>
      <charset val="128"/>
      <scheme val="minor"/>
    </font>
    <font>
      <b/>
      <sz val="11"/>
      <name val="ＭＳ 明朝"/>
      <family val="1"/>
      <charset val="128"/>
    </font>
    <font>
      <b/>
      <sz val="12"/>
      <name val="ＭＳ Ｐゴシック"/>
      <family val="3"/>
      <charset val="128"/>
    </font>
    <font>
      <b/>
      <sz val="12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b/>
      <sz val="14"/>
      <name val="ＭＳ 明朝"/>
      <family val="1"/>
      <charset val="128"/>
    </font>
  </fonts>
  <fills count="35">
    <fill>
      <patternFill patternType="none"/>
    </fill>
    <fill>
      <patternFill patternType="gray125"/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9" tint="0.39997558519241921"/>
        <bgColor indexed="65"/>
      </patternFill>
    </fill>
  </fills>
  <borders count="4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6">
    <xf numFmtId="0" fontId="0" fillId="0" borderId="0"/>
    <xf numFmtId="38" fontId="2" fillId="0" borderId="0" applyFont="0" applyFill="0" applyBorder="0" applyAlignment="0" applyProtection="0"/>
    <xf numFmtId="0" fontId="1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3" borderId="25" applyNumberFormat="0" applyAlignment="0" applyProtection="0">
      <alignment vertical="center"/>
    </xf>
    <xf numFmtId="0" fontId="19" fillId="22" borderId="30" applyNumberFormat="0" applyAlignment="0" applyProtection="0">
      <alignment vertical="center"/>
    </xf>
    <xf numFmtId="0" fontId="20" fillId="22" borderId="25" applyNumberFormat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18" borderId="2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20" borderId="23" applyNumberFormat="0" applyFont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10" fillId="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0" fillId="3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6" applyNumberFormat="0" applyFill="0" applyAlignment="0" applyProtection="0">
      <alignment vertical="center"/>
    </xf>
    <xf numFmtId="0" fontId="13" fillId="0" borderId="27" applyNumberFormat="0" applyFill="0" applyAlignment="0" applyProtection="0">
      <alignment vertical="center"/>
    </xf>
    <xf numFmtId="0" fontId="14" fillId="0" borderId="28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24" borderId="0" applyNumberFormat="0" applyBorder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17" fillId="19" borderId="0" applyNumberFormat="0" applyBorder="0" applyAlignment="0" applyProtection="0">
      <alignment vertical="center"/>
    </xf>
    <xf numFmtId="0" fontId="18" fillId="23" borderId="25" applyNumberFormat="0" applyAlignment="0" applyProtection="0">
      <alignment vertical="center"/>
    </xf>
    <xf numFmtId="0" fontId="19" fillId="22" borderId="30" applyNumberFormat="0" applyAlignment="0" applyProtection="0">
      <alignment vertical="center"/>
    </xf>
    <xf numFmtId="0" fontId="20" fillId="22" borderId="25" applyNumberFormat="0" applyAlignment="0" applyProtection="0">
      <alignment vertical="center"/>
    </xf>
    <xf numFmtId="0" fontId="21" fillId="0" borderId="24" applyNumberFormat="0" applyFill="0" applyAlignment="0" applyProtection="0">
      <alignment vertical="center"/>
    </xf>
    <xf numFmtId="0" fontId="22" fillId="18" borderId="22" applyNumberFormat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5" fillId="0" borderId="29" applyNumberFormat="0" applyFill="0" applyAlignment="0" applyProtection="0">
      <alignment vertical="center"/>
    </xf>
    <xf numFmtId="0" fontId="26" fillId="12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" fillId="4" borderId="0" applyNumberFormat="0" applyBorder="0" applyAlignment="0" applyProtection="0">
      <alignment vertical="center"/>
    </xf>
    <xf numFmtId="0" fontId="26" fillId="9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1" fillId="28" borderId="0" applyNumberFormat="0" applyBorder="0" applyAlignment="0" applyProtection="0">
      <alignment vertical="center"/>
    </xf>
    <xf numFmtId="0" fontId="1" fillId="5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1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1" fillId="32" borderId="0" applyNumberFormat="0" applyBorder="0" applyAlignment="0" applyProtection="0">
      <alignment vertical="center"/>
    </xf>
    <xf numFmtId="0" fontId="1" fillId="6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  <xf numFmtId="0" fontId="26" fillId="16" borderId="0" applyNumberFormat="0" applyBorder="0" applyAlignment="0" applyProtection="0">
      <alignment vertical="center"/>
    </xf>
    <xf numFmtId="0" fontId="1" fillId="2" borderId="0" applyNumberFormat="0" applyBorder="0" applyAlignment="0" applyProtection="0">
      <alignment vertical="center"/>
    </xf>
    <xf numFmtId="0" fontId="1" fillId="7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1" fillId="3" borderId="0" applyNumberFormat="0" applyBorder="0" applyAlignment="0" applyProtection="0">
      <alignment vertical="center"/>
    </xf>
    <xf numFmtId="0" fontId="1" fillId="8" borderId="0" applyNumberFormat="0" applyBorder="0" applyAlignment="0" applyProtection="0">
      <alignment vertical="center"/>
    </xf>
    <xf numFmtId="0" fontId="26" fillId="34" borderId="0" applyNumberFormat="0" applyBorder="0" applyAlignment="0" applyProtection="0">
      <alignment vertical="center"/>
    </xf>
    <xf numFmtId="0" fontId="1" fillId="0" borderId="0">
      <alignment vertical="center"/>
    </xf>
    <xf numFmtId="0" fontId="1" fillId="20" borderId="23" applyNumberFormat="0" applyFont="0" applyAlignment="0" applyProtection="0">
      <alignment vertical="center"/>
    </xf>
  </cellStyleXfs>
  <cellXfs count="166">
    <xf numFmtId="0" fontId="0" fillId="0" borderId="0" xfId="0"/>
    <xf numFmtId="0" fontId="4" fillId="0" borderId="0" xfId="0" applyFont="1"/>
    <xf numFmtId="0" fontId="4" fillId="0" borderId="0" xfId="0" applyFont="1" applyBorder="1" applyAlignment="1">
      <alignment vertical="center"/>
    </xf>
    <xf numFmtId="9" fontId="4" fillId="0" borderId="3" xfId="0" applyNumberFormat="1" applyFont="1" applyBorder="1"/>
    <xf numFmtId="0" fontId="4" fillId="0" borderId="0" xfId="0" applyFont="1" applyAlignment="1">
      <alignment horizontal="right"/>
    </xf>
    <xf numFmtId="0" fontId="5" fillId="0" borderId="0" xfId="0" applyFont="1" applyAlignment="1">
      <alignment vertical="center"/>
    </xf>
    <xf numFmtId="0" fontId="4" fillId="0" borderId="3" xfId="0" applyFont="1" applyBorder="1" applyAlignment="1">
      <alignment horizontal="right" vertical="center"/>
    </xf>
    <xf numFmtId="0" fontId="8" fillId="0" borderId="4" xfId="0" applyFont="1" applyBorder="1" applyAlignment="1">
      <alignment horizontal="right" vertical="center"/>
    </xf>
    <xf numFmtId="0" fontId="8" fillId="0" borderId="5" xfId="0" applyFont="1" applyBorder="1" applyAlignment="1">
      <alignment horizontal="right" vertical="center"/>
    </xf>
    <xf numFmtId="0" fontId="4" fillId="0" borderId="7" xfId="0" applyFont="1" applyBorder="1" applyAlignment="1">
      <alignment horizontal="right"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/>
    <xf numFmtId="0" fontId="4" fillId="0" borderId="9" xfId="0" applyFont="1" applyBorder="1" applyAlignment="1"/>
    <xf numFmtId="7" fontId="8" fillId="0" borderId="0" xfId="0" applyNumberFormat="1" applyFont="1" applyBorder="1" applyAlignment="1">
      <alignment vertical="center"/>
    </xf>
    <xf numFmtId="176" fontId="4" fillId="0" borderId="12" xfId="0" applyNumberFormat="1" applyFont="1" applyBorder="1" applyAlignment="1">
      <alignment vertical="center"/>
    </xf>
    <xf numFmtId="176" fontId="4" fillId="0" borderId="13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7" fontId="4" fillId="0" borderId="0" xfId="0" applyNumberFormat="1" applyFont="1" applyBorder="1" applyAlignment="1">
      <alignment vertical="center"/>
    </xf>
    <xf numFmtId="7" fontId="4" fillId="0" borderId="0" xfId="0" applyNumberFormat="1" applyFont="1" applyBorder="1" applyAlignment="1">
      <alignment horizontal="right" vertical="center"/>
    </xf>
    <xf numFmtId="0" fontId="4" fillId="0" borderId="0" xfId="0" applyFont="1" applyBorder="1" applyAlignment="1">
      <alignment horizontal="right" vertical="center"/>
    </xf>
    <xf numFmtId="0" fontId="8" fillId="0" borderId="0" xfId="0" applyFont="1" applyBorder="1" applyAlignment="1">
      <alignment horizontal="right" vertical="center"/>
    </xf>
    <xf numFmtId="176" fontId="4" fillId="0" borderId="0" xfId="0" applyNumberFormat="1" applyFont="1" applyBorder="1" applyAlignment="1">
      <alignment vertical="center"/>
    </xf>
    <xf numFmtId="40" fontId="4" fillId="0" borderId="0" xfId="1" applyNumberFormat="1" applyFont="1" applyBorder="1" applyAlignment="1">
      <alignment vertical="center"/>
    </xf>
    <xf numFmtId="178" fontId="4" fillId="0" borderId="0" xfId="1" applyNumberFormat="1" applyFont="1" applyBorder="1" applyAlignment="1">
      <alignment vertical="center"/>
    </xf>
    <xf numFmtId="38" fontId="4" fillId="0" borderId="0" xfId="0" applyNumberFormat="1" applyFont="1" applyBorder="1" applyAlignment="1">
      <alignment vertical="center"/>
    </xf>
    <xf numFmtId="38" fontId="4" fillId="0" borderId="0" xfId="1" applyFont="1" applyBorder="1" applyAlignment="1">
      <alignment vertical="center"/>
    </xf>
    <xf numFmtId="9" fontId="4" fillId="0" borderId="7" xfId="0" applyNumberFormat="1" applyFont="1" applyBorder="1"/>
    <xf numFmtId="0" fontId="4" fillId="0" borderId="11" xfId="0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6" xfId="0" applyFont="1" applyBorder="1" applyAlignment="1"/>
    <xf numFmtId="0" fontId="4" fillId="0" borderId="0" xfId="0" applyFont="1" applyAlignment="1">
      <alignment horizontal="right" vertical="center"/>
    </xf>
    <xf numFmtId="0" fontId="4" fillId="0" borderId="16" xfId="0" applyFont="1" applyBorder="1" applyAlignment="1">
      <alignment vertical="center"/>
    </xf>
    <xf numFmtId="0" fontId="4" fillId="0" borderId="17" xfId="0" applyFont="1" applyBorder="1" applyAlignment="1">
      <alignment vertical="center"/>
    </xf>
    <xf numFmtId="9" fontId="4" fillId="0" borderId="0" xfId="0" applyNumberFormat="1" applyFont="1" applyBorder="1" applyAlignment="1">
      <alignment vertical="center"/>
    </xf>
    <xf numFmtId="177" fontId="4" fillId="0" borderId="0" xfId="0" applyNumberFormat="1" applyFont="1" applyAlignment="1">
      <alignment vertical="center"/>
    </xf>
    <xf numFmtId="0" fontId="4" fillId="26" borderId="3" xfId="0" applyFont="1" applyFill="1" applyBorder="1" applyAlignment="1">
      <alignment horizontal="right"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Border="1" applyAlignment="1">
      <alignment vertical="center"/>
    </xf>
    <xf numFmtId="177" fontId="4" fillId="0" borderId="0" xfId="1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4" fillId="0" borderId="0" xfId="0" applyFont="1" applyBorder="1" applyAlignment="1">
      <alignment vertical="center" wrapText="1"/>
    </xf>
    <xf numFmtId="0" fontId="6" fillId="0" borderId="0" xfId="0" applyFont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4" fillId="0" borderId="19" xfId="0" applyFont="1" applyBorder="1" applyAlignment="1">
      <alignment vertical="center"/>
    </xf>
    <xf numFmtId="3" fontId="4" fillId="0" borderId="8" xfId="0" applyNumberFormat="1" applyFont="1" applyBorder="1" applyAlignment="1"/>
    <xf numFmtId="3" fontId="4" fillId="0" borderId="9" xfId="0" applyNumberFormat="1" applyFont="1" applyBorder="1" applyAlignment="1"/>
    <xf numFmtId="3" fontId="4" fillId="0" borderId="2" xfId="0" applyNumberFormat="1" applyFont="1" applyBorder="1" applyAlignment="1"/>
    <xf numFmtId="3" fontId="10" fillId="0" borderId="12" xfId="2" applyNumberFormat="1" applyFill="1" applyBorder="1">
      <alignment vertical="center"/>
    </xf>
    <xf numFmtId="3" fontId="10" fillId="0" borderId="0" xfId="2" applyNumberFormat="1" applyFill="1">
      <alignment vertical="center"/>
    </xf>
    <xf numFmtId="0" fontId="8" fillId="26" borderId="4" xfId="0" applyFont="1" applyFill="1" applyBorder="1" applyAlignment="1">
      <alignment horizontal="right" vertical="center"/>
    </xf>
    <xf numFmtId="9" fontId="4" fillId="26" borderId="3" xfId="0" applyNumberFormat="1" applyFont="1" applyFill="1" applyBorder="1"/>
    <xf numFmtId="176" fontId="4" fillId="26" borderId="12" xfId="0" applyNumberFormat="1" applyFont="1" applyFill="1" applyBorder="1" applyAlignment="1">
      <alignment vertical="center"/>
    </xf>
    <xf numFmtId="3" fontId="27" fillId="26" borderId="12" xfId="2" applyNumberFormat="1" applyFont="1" applyFill="1" applyBorder="1">
      <alignment vertical="center"/>
    </xf>
    <xf numFmtId="3" fontId="4" fillId="26" borderId="8" xfId="0" applyNumberFormat="1" applyFont="1" applyFill="1" applyBorder="1" applyAlignment="1"/>
    <xf numFmtId="0" fontId="4" fillId="26" borderId="8" xfId="0" applyFont="1" applyFill="1" applyBorder="1" applyAlignment="1"/>
    <xf numFmtId="7" fontId="4" fillId="0" borderId="31" xfId="0" applyNumberFormat="1" applyFont="1" applyBorder="1" applyAlignment="1">
      <alignment horizontal="right" vertical="center"/>
    </xf>
    <xf numFmtId="7" fontId="8" fillId="0" borderId="35" xfId="0" applyNumberFormat="1" applyFont="1" applyBorder="1" applyAlignment="1">
      <alignment vertical="center"/>
    </xf>
    <xf numFmtId="7" fontId="8" fillId="26" borderId="37" xfId="0" applyNumberFormat="1" applyFont="1" applyFill="1" applyBorder="1" applyAlignment="1">
      <alignment vertical="center"/>
    </xf>
    <xf numFmtId="7" fontId="8" fillId="0" borderId="41" xfId="0" applyNumberFormat="1" applyFont="1" applyBorder="1" applyAlignment="1">
      <alignment vertical="center"/>
    </xf>
    <xf numFmtId="40" fontId="4" fillId="0" borderId="12" xfId="1" applyNumberFormat="1" applyFont="1" applyBorder="1" applyAlignment="1"/>
    <xf numFmtId="0" fontId="8" fillId="0" borderId="4" xfId="0" applyFont="1" applyBorder="1" applyAlignment="1">
      <alignment horizontal="right"/>
    </xf>
    <xf numFmtId="178" fontId="4" fillId="0" borderId="12" xfId="1" applyNumberFormat="1" applyFont="1" applyBorder="1" applyAlignment="1"/>
    <xf numFmtId="40" fontId="4" fillId="26" borderId="12" xfId="1" applyNumberFormat="1" applyFont="1" applyFill="1" applyBorder="1" applyAlignment="1"/>
    <xf numFmtId="0" fontId="8" fillId="26" borderId="4" xfId="0" applyFont="1" applyFill="1" applyBorder="1" applyAlignment="1">
      <alignment horizontal="right"/>
    </xf>
    <xf numFmtId="178" fontId="4" fillId="26" borderId="12" xfId="1" applyNumberFormat="1" applyFont="1" applyFill="1" applyBorder="1" applyAlignment="1"/>
    <xf numFmtId="178" fontId="4" fillId="0" borderId="14" xfId="1" applyNumberFormat="1" applyFont="1" applyBorder="1" applyAlignment="1"/>
    <xf numFmtId="40" fontId="4" fillId="0" borderId="13" xfId="1" applyNumberFormat="1" applyFont="1" applyBorder="1" applyAlignment="1"/>
    <xf numFmtId="0" fontId="8" fillId="0" borderId="9" xfId="0" applyFont="1" applyBorder="1" applyAlignment="1">
      <alignment horizontal="right"/>
    </xf>
    <xf numFmtId="178" fontId="4" fillId="0" borderId="13" xfId="1" applyNumberFormat="1" applyFont="1" applyBorder="1" applyAlignment="1"/>
    <xf numFmtId="0" fontId="8" fillId="0" borderId="5" xfId="0" applyFont="1" applyBorder="1" applyAlignment="1">
      <alignment horizontal="right"/>
    </xf>
    <xf numFmtId="38" fontId="5" fillId="0" borderId="15" xfId="0" applyNumberFormat="1" applyFont="1" applyBorder="1" applyAlignment="1"/>
    <xf numFmtId="0" fontId="8" fillId="0" borderId="10" xfId="0" applyFont="1" applyBorder="1" applyAlignment="1">
      <alignment horizontal="right"/>
    </xf>
    <xf numFmtId="38" fontId="5" fillId="0" borderId="11" xfId="1" applyFont="1" applyBorder="1" applyAlignment="1"/>
    <xf numFmtId="0" fontId="8" fillId="0" borderId="6" xfId="0" applyFont="1" applyBorder="1" applyAlignment="1">
      <alignment horizontal="right"/>
    </xf>
    <xf numFmtId="0" fontId="28" fillId="0" borderId="0" xfId="0" applyFont="1" applyAlignment="1">
      <alignment vertical="center"/>
    </xf>
    <xf numFmtId="0" fontId="4" fillId="0" borderId="0" xfId="0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4" fillId="0" borderId="1" xfId="0" applyFont="1" applyBorder="1" applyAlignment="1"/>
    <xf numFmtId="0" fontId="4" fillId="0" borderId="5" xfId="0" applyFont="1" applyBorder="1" applyAlignment="1"/>
    <xf numFmtId="0" fontId="4" fillId="0" borderId="0" xfId="0" applyFont="1" applyBorder="1" applyAlignment="1"/>
    <xf numFmtId="3" fontId="27" fillId="26" borderId="8" xfId="2" applyNumberFormat="1" applyFont="1" applyFill="1" applyBorder="1">
      <alignment vertical="center"/>
    </xf>
    <xf numFmtId="0" fontId="4" fillId="0" borderId="12" xfId="0" applyFont="1" applyBorder="1" applyAlignment="1"/>
    <xf numFmtId="0" fontId="4" fillId="26" borderId="4" xfId="0" applyFont="1" applyFill="1" applyBorder="1" applyAlignment="1">
      <alignment horizontal="right"/>
    </xf>
    <xf numFmtId="0" fontId="4" fillId="0" borderId="2" xfId="0" applyFont="1" applyBorder="1" applyAlignment="1"/>
    <xf numFmtId="0" fontId="4" fillId="0" borderId="20" xfId="0" applyFont="1" applyBorder="1" applyAlignment="1"/>
    <xf numFmtId="0" fontId="4" fillId="0" borderId="10" xfId="0" applyFont="1" applyBorder="1" applyAlignment="1">
      <alignment horizontal="right"/>
    </xf>
    <xf numFmtId="0" fontId="4" fillId="0" borderId="4" xfId="0" applyFont="1" applyBorder="1" applyAlignment="1">
      <alignment horizontal="right"/>
    </xf>
    <xf numFmtId="0" fontId="4" fillId="26" borderId="12" xfId="0" applyFont="1" applyFill="1" applyBorder="1" applyAlignment="1"/>
    <xf numFmtId="3" fontId="10" fillId="0" borderId="8" xfId="2" applyNumberFormat="1" applyFill="1" applyBorder="1">
      <alignment vertical="center"/>
    </xf>
    <xf numFmtId="0" fontId="4" fillId="0" borderId="21" xfId="0" applyFont="1" applyBorder="1" applyAlignment="1">
      <alignment horizontal="right"/>
    </xf>
    <xf numFmtId="179" fontId="4" fillId="0" borderId="0" xfId="0" applyNumberFormat="1" applyFont="1" applyBorder="1" applyAlignment="1">
      <alignment horizontal="right"/>
    </xf>
    <xf numFmtId="179" fontId="4" fillId="0" borderId="8" xfId="0" applyNumberFormat="1" applyFont="1" applyBorder="1" applyAlignment="1">
      <alignment horizontal="right"/>
    </xf>
    <xf numFmtId="179" fontId="4" fillId="26" borderId="8" xfId="0" applyNumberFormat="1" applyFont="1" applyFill="1" applyBorder="1" applyAlignment="1">
      <alignment horizontal="right"/>
    </xf>
    <xf numFmtId="179" fontId="4" fillId="0" borderId="1" xfId="0" applyNumberFormat="1" applyFont="1" applyBorder="1" applyAlignment="1">
      <alignment horizontal="right"/>
    </xf>
    <xf numFmtId="0" fontId="5" fillId="0" borderId="0" xfId="0" applyFont="1" applyAlignment="1">
      <alignment horizontal="left" vertical="center" indent="1"/>
    </xf>
    <xf numFmtId="0" fontId="0" fillId="0" borderId="0" xfId="0" applyAlignment="1">
      <alignment horizontal="left"/>
    </xf>
    <xf numFmtId="7" fontId="5" fillId="0" borderId="0" xfId="0" applyNumberFormat="1" applyFont="1" applyBorder="1" applyAlignment="1">
      <alignment horizontal="left" vertical="center"/>
    </xf>
    <xf numFmtId="7" fontId="9" fillId="0" borderId="0" xfId="0" applyNumberFormat="1" applyFont="1" applyBorder="1" applyAlignment="1">
      <alignment horizontal="left" vertical="center"/>
    </xf>
    <xf numFmtId="180" fontId="30" fillId="0" borderId="0" xfId="0" applyNumberFormat="1" applyFont="1" applyAlignment="1">
      <alignment horizontal="left" vertical="center"/>
    </xf>
    <xf numFmtId="0" fontId="30" fillId="0" borderId="0" xfId="0" applyFont="1" applyBorder="1" applyAlignment="1">
      <alignment vertical="center"/>
    </xf>
    <xf numFmtId="0" fontId="29" fillId="0" borderId="0" xfId="0" applyFont="1" applyAlignment="1">
      <alignment horizontal="left" vertical="center"/>
    </xf>
    <xf numFmtId="7" fontId="4" fillId="0" borderId="34" xfId="0" applyNumberFormat="1" applyFont="1" applyBorder="1" applyAlignment="1" applyProtection="1">
      <alignment vertical="center"/>
      <protection locked="0"/>
    </xf>
    <xf numFmtId="7" fontId="4" fillId="26" borderId="11" xfId="0" applyNumberFormat="1" applyFont="1" applyFill="1" applyBorder="1" applyAlignment="1" applyProtection="1">
      <alignment vertical="center"/>
      <protection locked="0"/>
    </xf>
    <xf numFmtId="7" fontId="4" fillId="25" borderId="40" xfId="0" applyNumberFormat="1" applyFont="1" applyFill="1" applyBorder="1" applyAlignment="1" applyProtection="1">
      <alignment vertical="center"/>
      <protection locked="0"/>
    </xf>
    <xf numFmtId="7" fontId="31" fillId="0" borderId="31" xfId="0" applyNumberFormat="1" applyFont="1" applyBorder="1" applyAlignment="1">
      <alignment horizontal="right" vertical="center"/>
    </xf>
    <xf numFmtId="0" fontId="32" fillId="0" borderId="0" xfId="0" applyFont="1" applyAlignment="1">
      <alignment vertical="center"/>
    </xf>
    <xf numFmtId="0" fontId="8" fillId="0" borderId="42" xfId="0" applyFont="1" applyBorder="1" applyAlignment="1">
      <alignment vertical="center"/>
    </xf>
    <xf numFmtId="0" fontId="8" fillId="0" borderId="43" xfId="0" applyFont="1" applyBorder="1" applyAlignment="1">
      <alignment vertical="center"/>
    </xf>
    <xf numFmtId="7" fontId="4" fillId="0" borderId="43" xfId="0" applyNumberFormat="1" applyFont="1" applyBorder="1" applyAlignment="1">
      <alignment vertical="center"/>
    </xf>
    <xf numFmtId="7" fontId="8" fillId="0" borderId="43" xfId="0" applyNumberFormat="1" applyFont="1" applyBorder="1" applyAlignment="1">
      <alignment vertical="center"/>
    </xf>
    <xf numFmtId="0" fontId="7" fillId="0" borderId="43" xfId="0" applyFont="1" applyBorder="1" applyAlignment="1">
      <alignment vertical="center"/>
    </xf>
    <xf numFmtId="0" fontId="4" fillId="0" borderId="43" xfId="0" applyFont="1" applyBorder="1" applyAlignment="1">
      <alignment vertical="center"/>
    </xf>
    <xf numFmtId="0" fontId="4" fillId="0" borderId="45" xfId="0" applyFont="1" applyBorder="1" applyAlignment="1">
      <alignment horizontal="right" vertical="center"/>
    </xf>
    <xf numFmtId="0" fontId="4" fillId="0" borderId="44" xfId="0" applyFont="1" applyBorder="1" applyAlignment="1">
      <alignment vertical="center"/>
    </xf>
    <xf numFmtId="0" fontId="30" fillId="0" borderId="43" xfId="0" applyFont="1" applyBorder="1" applyAlignment="1">
      <alignment horizontal="right" vertical="center"/>
    </xf>
    <xf numFmtId="38" fontId="30" fillId="0" borderId="43" xfId="0" applyNumberFormat="1" applyFont="1" applyBorder="1" applyAlignment="1">
      <alignment vertical="center"/>
    </xf>
    <xf numFmtId="177" fontId="4" fillId="0" borderId="0" xfId="1" applyNumberFormat="1" applyFont="1" applyBorder="1" applyAlignment="1">
      <alignment vertical="center"/>
    </xf>
    <xf numFmtId="3" fontId="4" fillId="0" borderId="0" xfId="0" applyNumberFormat="1" applyFont="1" applyBorder="1" applyAlignment="1">
      <alignment vertical="center"/>
    </xf>
    <xf numFmtId="3" fontId="7" fillId="0" borderId="0" xfId="0" applyNumberFormat="1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 applyAlignment="1">
      <alignment horizontal="center" vertical="center"/>
    </xf>
    <xf numFmtId="3" fontId="4" fillId="0" borderId="1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4" fillId="0" borderId="11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3" fontId="4" fillId="0" borderId="11" xfId="0" applyNumberFormat="1" applyFont="1" applyBorder="1" applyAlignment="1">
      <alignment horizontal="right"/>
    </xf>
    <xf numFmtId="3" fontId="4" fillId="0" borderId="1" xfId="0" applyNumberFormat="1" applyFont="1" applyBorder="1" applyAlignment="1">
      <alignment horizontal="right"/>
    </xf>
    <xf numFmtId="0" fontId="4" fillId="0" borderId="1" xfId="0" applyFont="1" applyBorder="1" applyAlignment="1">
      <alignment horizontal="right"/>
    </xf>
    <xf numFmtId="0" fontId="4" fillId="0" borderId="6" xfId="0" applyFont="1" applyBorder="1" applyAlignment="1">
      <alignment horizontal="right"/>
    </xf>
    <xf numFmtId="177" fontId="4" fillId="0" borderId="12" xfId="1" applyNumberFormat="1" applyFont="1" applyBorder="1" applyAlignment="1">
      <alignment vertical="center"/>
    </xf>
    <xf numFmtId="177" fontId="4" fillId="0" borderId="8" xfId="1" applyNumberFormat="1" applyFont="1" applyBorder="1" applyAlignment="1">
      <alignment vertical="center"/>
    </xf>
    <xf numFmtId="177" fontId="4" fillId="0" borderId="13" xfId="1" applyNumberFormat="1" applyFont="1" applyBorder="1" applyAlignment="1">
      <alignment vertical="center"/>
    </xf>
    <xf numFmtId="177" fontId="4" fillId="0" borderId="9" xfId="1" applyNumberFormat="1" applyFont="1" applyBorder="1" applyAlignment="1">
      <alignment vertical="center"/>
    </xf>
    <xf numFmtId="177" fontId="4" fillId="26" borderId="12" xfId="1" applyNumberFormat="1" applyFont="1" applyFill="1" applyBorder="1" applyAlignment="1">
      <alignment vertical="center"/>
    </xf>
    <xf numFmtId="177" fontId="4" fillId="26" borderId="8" xfId="1" applyNumberFormat="1" applyFont="1" applyFill="1" applyBorder="1" applyAlignment="1">
      <alignment vertical="center"/>
    </xf>
    <xf numFmtId="0" fontId="4" fillId="0" borderId="20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4" fillId="0" borderId="15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 wrapText="1"/>
    </xf>
    <xf numFmtId="0" fontId="4" fillId="0" borderId="18" xfId="0" applyFont="1" applyBorder="1" applyAlignment="1">
      <alignment vertical="center"/>
    </xf>
    <xf numFmtId="0" fontId="4" fillId="0" borderId="21" xfId="0" applyFont="1" applyBorder="1" applyAlignment="1">
      <alignment vertical="center"/>
    </xf>
    <xf numFmtId="0" fontId="4" fillId="0" borderId="15" xfId="0" applyFont="1" applyBorder="1" applyAlignment="1">
      <alignment vertical="center"/>
    </xf>
    <xf numFmtId="0" fontId="4" fillId="0" borderId="19" xfId="0" applyFont="1" applyBorder="1" applyAlignment="1">
      <alignment vertical="center"/>
    </xf>
    <xf numFmtId="0" fontId="4" fillId="0" borderId="10" xfId="0" applyFont="1" applyBorder="1" applyAlignment="1">
      <alignment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center" vertical="center"/>
    </xf>
    <xf numFmtId="0" fontId="4" fillId="0" borderId="16" xfId="0" applyFont="1" applyBorder="1" applyAlignment="1">
      <alignment horizontal="center" vertical="center"/>
    </xf>
    <xf numFmtId="0" fontId="4" fillId="0" borderId="17" xfId="0" applyFont="1" applyBorder="1" applyAlignment="1">
      <alignment horizontal="center" vertical="center"/>
    </xf>
    <xf numFmtId="0" fontId="8" fillId="0" borderId="32" xfId="0" applyFont="1" applyBorder="1" applyAlignment="1">
      <alignment vertical="center"/>
    </xf>
    <xf numFmtId="0" fontId="8" fillId="0" borderId="33" xfId="0" applyFont="1" applyBorder="1" applyAlignment="1">
      <alignment vertical="center"/>
    </xf>
    <xf numFmtId="0" fontId="8" fillId="26" borderId="36" xfId="0" applyFont="1" applyFill="1" applyBorder="1" applyAlignment="1">
      <alignment vertical="center"/>
    </xf>
    <xf numFmtId="0" fontId="8" fillId="26" borderId="6" xfId="0" applyFont="1" applyFill="1" applyBorder="1" applyAlignment="1">
      <alignment vertical="center"/>
    </xf>
    <xf numFmtId="0" fontId="8" fillId="0" borderId="0" xfId="0" applyFont="1" applyBorder="1" applyAlignment="1">
      <alignment vertical="center" wrapText="1"/>
    </xf>
    <xf numFmtId="0" fontId="8" fillId="0" borderId="0" xfId="0" applyFont="1" applyAlignment="1">
      <alignment vertical="center" wrapText="1"/>
    </xf>
    <xf numFmtId="0" fontId="8" fillId="0" borderId="38" xfId="0" applyFont="1" applyBorder="1" applyAlignment="1">
      <alignment vertical="center"/>
    </xf>
    <xf numFmtId="0" fontId="8" fillId="0" borderId="39" xfId="0" applyFont="1" applyBorder="1" applyAlignment="1">
      <alignment vertical="center"/>
    </xf>
    <xf numFmtId="0" fontId="8" fillId="0" borderId="19" xfId="0" applyFont="1" applyBorder="1" applyAlignment="1">
      <alignment vertical="center" wrapText="1"/>
    </xf>
  </cellXfs>
  <cellStyles count="86">
    <cellStyle name="20% - アクセント 1" xfId="61" builtinId="30" customBuiltin="1"/>
    <cellStyle name="20% - アクセント 1 2" xfId="21"/>
    <cellStyle name="20% - アクセント 2" xfId="65" builtinId="34" customBuiltin="1"/>
    <cellStyle name="20% - アクセント 2 2" xfId="25"/>
    <cellStyle name="20% - アクセント 3" xfId="69" builtinId="38" customBuiltin="1"/>
    <cellStyle name="20% - アクセント 3 2" xfId="29"/>
    <cellStyle name="20% - アクセント 4" xfId="73" builtinId="42" customBuiltin="1"/>
    <cellStyle name="20% - アクセント 4 2" xfId="33"/>
    <cellStyle name="20% - アクセント 5" xfId="77" builtinId="46" customBuiltin="1"/>
    <cellStyle name="20% - アクセント 5 2" xfId="37"/>
    <cellStyle name="20% - アクセント 6" xfId="81" builtinId="50" customBuiltin="1"/>
    <cellStyle name="20% - アクセント 6 2" xfId="41"/>
    <cellStyle name="40% - アクセント 1" xfId="62" builtinId="31" customBuiltin="1"/>
    <cellStyle name="40% - アクセント 1 2" xfId="22"/>
    <cellStyle name="40% - アクセント 2" xfId="66" builtinId="35" customBuiltin="1"/>
    <cellStyle name="40% - アクセント 2 2" xfId="26"/>
    <cellStyle name="40% - アクセント 3" xfId="70" builtinId="39" customBuiltin="1"/>
    <cellStyle name="40% - アクセント 3 2" xfId="30"/>
    <cellStyle name="40% - アクセント 4" xfId="74" builtinId="43" customBuiltin="1"/>
    <cellStyle name="40% - アクセント 4 2" xfId="34"/>
    <cellStyle name="40% - アクセント 5" xfId="78" builtinId="47" customBuiltin="1"/>
    <cellStyle name="40% - アクセント 5 2" xfId="38"/>
    <cellStyle name="40% - アクセント 6" xfId="82" builtinId="51" customBuiltin="1"/>
    <cellStyle name="40% - アクセント 6 2" xfId="42"/>
    <cellStyle name="60% - アクセント 1" xfId="63" builtinId="32" customBuiltin="1"/>
    <cellStyle name="60% - アクセント 1 2" xfId="23"/>
    <cellStyle name="60% - アクセント 2" xfId="67" builtinId="36" customBuiltin="1"/>
    <cellStyle name="60% - アクセント 2 2" xfId="27"/>
    <cellStyle name="60% - アクセント 3" xfId="71" builtinId="40" customBuiltin="1"/>
    <cellStyle name="60% - アクセント 3 2" xfId="31"/>
    <cellStyle name="60% - アクセント 4" xfId="75" builtinId="44" customBuiltin="1"/>
    <cellStyle name="60% - アクセント 4 2" xfId="35"/>
    <cellStyle name="60% - アクセント 5" xfId="79" builtinId="48" customBuiltin="1"/>
    <cellStyle name="60% - アクセント 5 2" xfId="39"/>
    <cellStyle name="60% - アクセント 6" xfId="83" builtinId="52" customBuiltin="1"/>
    <cellStyle name="60% - アクセント 6 2" xfId="43"/>
    <cellStyle name="アクセント 1" xfId="60" builtinId="29" customBuiltin="1"/>
    <cellStyle name="アクセント 1 2" xfId="20"/>
    <cellStyle name="アクセント 2" xfId="64" builtinId="33" customBuiltin="1"/>
    <cellStyle name="アクセント 2 2" xfId="24"/>
    <cellStyle name="アクセント 3" xfId="68" builtinId="37" customBuiltin="1"/>
    <cellStyle name="アクセント 3 2" xfId="28"/>
    <cellStyle name="アクセント 4" xfId="72" builtinId="41" customBuiltin="1"/>
    <cellStyle name="アクセント 4 2" xfId="32"/>
    <cellStyle name="アクセント 5" xfId="76" builtinId="45" customBuiltin="1"/>
    <cellStyle name="アクセント 5 2" xfId="36"/>
    <cellStyle name="アクセント 6" xfId="80" builtinId="49" customBuiltin="1"/>
    <cellStyle name="アクセント 6 2" xfId="40"/>
    <cellStyle name="タイトル" xfId="44" builtinId="15" customBuiltin="1"/>
    <cellStyle name="タイトル 2" xfId="3"/>
    <cellStyle name="チェック セル" xfId="56" builtinId="23" customBuiltin="1"/>
    <cellStyle name="チェック セル 2" xfId="15"/>
    <cellStyle name="どちらでもない" xfId="51" builtinId="28" customBuiltin="1"/>
    <cellStyle name="どちらでもない 2" xfId="10"/>
    <cellStyle name="メモ 2" xfId="17"/>
    <cellStyle name="メモ 3" xfId="85"/>
    <cellStyle name="リンク セル" xfId="55" builtinId="24" customBuiltin="1"/>
    <cellStyle name="リンク セル 2" xfId="14"/>
    <cellStyle name="悪い" xfId="50" builtinId="27" customBuiltin="1"/>
    <cellStyle name="悪い 2" xfId="9"/>
    <cellStyle name="計算" xfId="54" builtinId="22" customBuiltin="1"/>
    <cellStyle name="計算 2" xfId="13"/>
    <cellStyle name="警告文" xfId="57" builtinId="11" customBuiltin="1"/>
    <cellStyle name="警告文 2" xfId="16"/>
    <cellStyle name="桁区切り" xfId="1" builtinId="6"/>
    <cellStyle name="見出し 1" xfId="45" builtinId="16" customBuiltin="1"/>
    <cellStyle name="見出し 1 2" xfId="4"/>
    <cellStyle name="見出し 2" xfId="46" builtinId="17" customBuiltin="1"/>
    <cellStyle name="見出し 2 2" xfId="5"/>
    <cellStyle name="見出し 3" xfId="47" builtinId="18" customBuiltin="1"/>
    <cellStyle name="見出し 3 2" xfId="6"/>
    <cellStyle name="見出し 4" xfId="48" builtinId="19" customBuiltin="1"/>
    <cellStyle name="見出し 4 2" xfId="7"/>
    <cellStyle name="集計" xfId="59" builtinId="25" customBuiltin="1"/>
    <cellStyle name="集計 2" xfId="19"/>
    <cellStyle name="出力" xfId="53" builtinId="21" customBuiltin="1"/>
    <cellStyle name="出力 2" xfId="12"/>
    <cellStyle name="説明文" xfId="58" builtinId="53" customBuiltin="1"/>
    <cellStyle name="説明文 2" xfId="18"/>
    <cellStyle name="入力" xfId="52" builtinId="20" customBuiltin="1"/>
    <cellStyle name="入力 2" xfId="11"/>
    <cellStyle name="標準" xfId="0" builtinId="0"/>
    <cellStyle name="標準 2" xfId="2"/>
    <cellStyle name="標準 3" xfId="84"/>
    <cellStyle name="良い" xfId="49" builtinId="26" customBuiltin="1"/>
    <cellStyle name="良い 2" xfId="8"/>
  </cellStyles>
  <dxfs count="0"/>
  <tableStyles count="0" defaultTableStyle="TableStyleMedium9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672353</xdr:colOff>
      <xdr:row>3</xdr:row>
      <xdr:rowOff>134470</xdr:rowOff>
    </xdr:from>
    <xdr:to>
      <xdr:col>4</xdr:col>
      <xdr:colOff>44824</xdr:colOff>
      <xdr:row>7</xdr:row>
      <xdr:rowOff>67235</xdr:rowOff>
    </xdr:to>
    <xdr:sp macro="" textlink="">
      <xdr:nvSpPr>
        <xdr:cNvPr id="2" name="正方形/長方形 1"/>
        <xdr:cNvSpPr/>
      </xdr:nvSpPr>
      <xdr:spPr>
        <a:xfrm>
          <a:off x="1411941" y="941294"/>
          <a:ext cx="986118" cy="974912"/>
        </a:xfrm>
        <a:prstGeom prst="rect">
          <a:avLst/>
        </a:prstGeom>
        <a:noFill/>
        <a:ln w="9525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W61"/>
  <sheetViews>
    <sheetView tabSelected="1" view="pageBreakPreview" zoomScale="85" zoomScaleNormal="85" zoomScaleSheetLayoutView="85" workbookViewId="0">
      <selection activeCell="N2" sqref="N2"/>
    </sheetView>
  </sheetViews>
  <sheetFormatPr defaultRowHeight="13.5" x14ac:dyDescent="0.15"/>
  <cols>
    <col min="1" max="1" width="9.75" style="10" customWidth="1"/>
    <col min="2" max="3" width="9.375" style="10" customWidth="1"/>
    <col min="4" max="4" width="2.375" style="30" customWidth="1"/>
    <col min="5" max="5" width="6.5" style="10" customWidth="1"/>
    <col min="6" max="6" width="9.5" style="10" customWidth="1"/>
    <col min="7" max="7" width="2.375" style="30" customWidth="1"/>
    <col min="8" max="8" width="11.125" style="30" customWidth="1"/>
    <col min="9" max="9" width="1.75" style="10" customWidth="1"/>
    <col min="10" max="10" width="4.625" style="10" customWidth="1"/>
    <col min="11" max="11" width="7.25" style="10" customWidth="1"/>
    <col min="12" max="12" width="4.125" style="10" bestFit="1" customWidth="1"/>
    <col min="13" max="13" width="6.625" style="10" customWidth="1"/>
    <col min="14" max="14" width="2.625" style="10" bestFit="1" customWidth="1"/>
    <col min="15" max="15" width="11.125" style="30" customWidth="1"/>
    <col min="16" max="16" width="2.375" style="10" customWidth="1"/>
    <col min="17" max="17" width="5" style="10" bestFit="1" customWidth="1"/>
    <col min="18" max="18" width="15.25" style="10" customWidth="1"/>
    <col min="19" max="19" width="2.875" style="30" customWidth="1"/>
    <col min="20" max="20" width="15.25" style="10" customWidth="1"/>
    <col min="21" max="21" width="2.375" style="30" customWidth="1"/>
    <col min="22" max="22" width="11" style="10" bestFit="1" customWidth="1"/>
    <col min="23" max="16384" width="9" style="10"/>
  </cols>
  <sheetData>
    <row r="1" spans="1:23" s="30" customFormat="1" ht="26.25" customHeight="1" x14ac:dyDescent="0.15">
      <c r="A1" s="106" t="s">
        <v>57</v>
      </c>
      <c r="B1" s="10"/>
      <c r="C1" s="10"/>
      <c r="E1" s="10"/>
      <c r="F1" s="10"/>
      <c r="I1" s="10"/>
      <c r="J1" s="10"/>
      <c r="K1" s="10"/>
      <c r="L1" s="10"/>
      <c r="M1" s="10"/>
      <c r="N1" s="10"/>
      <c r="P1" s="10"/>
      <c r="Q1" s="10"/>
      <c r="R1" s="10"/>
      <c r="T1" s="10"/>
      <c r="V1" s="10"/>
    </row>
    <row r="2" spans="1:23" s="30" customFormat="1" ht="21" customHeight="1" x14ac:dyDescent="0.15">
      <c r="A2" s="74" t="s">
        <v>29</v>
      </c>
      <c r="B2" s="95" t="s">
        <v>42</v>
      </c>
      <c r="C2" s="10"/>
      <c r="E2" s="10"/>
      <c r="F2" s="10"/>
      <c r="I2" s="10"/>
      <c r="J2" s="10"/>
      <c r="K2" s="10"/>
      <c r="L2" s="10"/>
      <c r="M2" s="10"/>
      <c r="N2" s="10"/>
      <c r="P2" s="10"/>
      <c r="Q2" s="10"/>
      <c r="R2" s="10"/>
      <c r="T2" s="10"/>
      <c r="V2" s="10"/>
      <c r="W2" s="30" t="s">
        <v>52</v>
      </c>
    </row>
    <row r="3" spans="1:23" s="30" customFormat="1" ht="21" customHeight="1" x14ac:dyDescent="0.15">
      <c r="A3" s="74" t="s">
        <v>25</v>
      </c>
      <c r="B3" s="95" t="s">
        <v>46</v>
      </c>
      <c r="C3" s="10"/>
      <c r="E3" s="10"/>
      <c r="F3" s="10"/>
      <c r="I3" s="10"/>
      <c r="J3" s="10"/>
      <c r="K3" s="10"/>
      <c r="L3" s="10"/>
      <c r="M3" s="10"/>
      <c r="N3" s="10"/>
      <c r="P3" s="10"/>
      <c r="Q3" s="10"/>
      <c r="R3" s="10"/>
      <c r="T3" s="10"/>
      <c r="V3" s="10" t="s">
        <v>51</v>
      </c>
      <c r="W3" s="30">
        <v>440</v>
      </c>
    </row>
    <row r="4" spans="1:23" s="30" customFormat="1" ht="15.95" customHeight="1" thickBot="1" x14ac:dyDescent="0.2">
      <c r="A4" s="74"/>
      <c r="B4" s="5"/>
      <c r="C4" s="10"/>
      <c r="E4" s="10"/>
      <c r="F4" s="10"/>
      <c r="I4" s="10"/>
      <c r="J4" s="10"/>
      <c r="K4" s="10"/>
      <c r="L4" s="10"/>
      <c r="M4" s="10"/>
      <c r="N4" s="10"/>
      <c r="P4" s="10"/>
      <c r="Q4" s="10"/>
      <c r="R4" s="10"/>
      <c r="T4" s="10"/>
      <c r="V4" s="10" t="s">
        <v>53</v>
      </c>
      <c r="W4" s="30">
        <v>416</v>
      </c>
    </row>
    <row r="5" spans="1:23" ht="21.75" customHeight="1" x14ac:dyDescent="0.15">
      <c r="A5" s="157" t="s">
        <v>6</v>
      </c>
      <c r="B5" s="158"/>
      <c r="C5" s="102"/>
      <c r="D5" s="56" t="s">
        <v>12</v>
      </c>
      <c r="F5" s="97" t="s">
        <v>48</v>
      </c>
      <c r="G5" s="97" t="s">
        <v>47</v>
      </c>
      <c r="H5" s="99">
        <v>435</v>
      </c>
      <c r="I5" s="98"/>
      <c r="J5" s="16" t="s">
        <v>50</v>
      </c>
      <c r="L5" s="100">
        <v>15</v>
      </c>
      <c r="M5" s="101" t="s">
        <v>49</v>
      </c>
      <c r="N5" s="96"/>
      <c r="Q5"/>
      <c r="R5" s="2"/>
      <c r="S5" s="10"/>
      <c r="V5" s="10" t="s">
        <v>54</v>
      </c>
      <c r="W5" s="10">
        <v>417</v>
      </c>
    </row>
    <row r="6" spans="1:23" ht="21" customHeight="1" x14ac:dyDescent="0.15">
      <c r="A6" s="159" t="s">
        <v>5</v>
      </c>
      <c r="B6" s="160"/>
      <c r="C6" s="103"/>
      <c r="D6" s="57" t="s">
        <v>12</v>
      </c>
      <c r="E6" s="161" t="s">
        <v>27</v>
      </c>
      <c r="F6" s="162"/>
      <c r="G6" s="162"/>
      <c r="H6" s="162"/>
      <c r="I6" s="162"/>
      <c r="J6" s="162"/>
      <c r="K6" s="162"/>
      <c r="L6" s="162"/>
      <c r="M6" s="162"/>
      <c r="N6" s="162"/>
      <c r="O6" s="162"/>
      <c r="P6" s="162"/>
      <c r="Q6" s="162"/>
      <c r="R6" s="162"/>
      <c r="S6" s="162"/>
      <c r="T6" s="162"/>
      <c r="U6" s="162"/>
      <c r="V6" s="10" t="s">
        <v>55</v>
      </c>
      <c r="W6" s="10">
        <v>435</v>
      </c>
    </row>
    <row r="7" spans="1:23" ht="23.25" customHeight="1" thickBot="1" x14ac:dyDescent="0.2">
      <c r="A7" s="163" t="s">
        <v>4</v>
      </c>
      <c r="B7" s="164"/>
      <c r="C7" s="104"/>
      <c r="D7" s="58" t="s">
        <v>12</v>
      </c>
      <c r="E7" s="161"/>
      <c r="F7" s="161"/>
      <c r="G7" s="161"/>
      <c r="H7" s="161"/>
      <c r="I7" s="161"/>
      <c r="J7" s="161"/>
      <c r="K7" s="161"/>
      <c r="L7" s="161"/>
      <c r="M7" s="161"/>
      <c r="N7" s="161"/>
      <c r="O7" s="161"/>
      <c r="P7" s="161"/>
      <c r="Q7" s="161"/>
      <c r="R7" s="161"/>
      <c r="S7" s="161"/>
      <c r="T7" s="161"/>
      <c r="U7" s="161"/>
    </row>
    <row r="8" spans="1:23" ht="27" customHeight="1" x14ac:dyDescent="0.15">
      <c r="A8" s="43"/>
      <c r="B8" s="2"/>
      <c r="C8" s="105" t="s">
        <v>56</v>
      </c>
      <c r="D8" s="55"/>
      <c r="E8" s="165" t="s">
        <v>26</v>
      </c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</row>
    <row r="9" spans="1:23" ht="15" customHeight="1" x14ac:dyDescent="0.15">
      <c r="A9" s="31"/>
      <c r="B9" s="138" t="s">
        <v>0</v>
      </c>
      <c r="C9" s="154"/>
      <c r="D9" s="139"/>
      <c r="E9" s="155" t="s">
        <v>1</v>
      </c>
      <c r="F9" s="138" t="s">
        <v>2</v>
      </c>
      <c r="G9" s="147"/>
      <c r="H9" s="145" t="s">
        <v>33</v>
      </c>
      <c r="I9" s="146"/>
      <c r="J9" s="147"/>
      <c r="K9" s="145" t="s">
        <v>34</v>
      </c>
      <c r="L9" s="151"/>
      <c r="M9" s="145" t="s">
        <v>36</v>
      </c>
      <c r="N9" s="151"/>
      <c r="O9" s="145" t="s">
        <v>31</v>
      </c>
      <c r="P9" s="146"/>
      <c r="Q9" s="147"/>
      <c r="R9" s="138" t="s">
        <v>10</v>
      </c>
      <c r="S9" s="139"/>
      <c r="T9" s="138" t="s">
        <v>3</v>
      </c>
      <c r="U9" s="139"/>
    </row>
    <row r="10" spans="1:23" ht="15" customHeight="1" x14ac:dyDescent="0.15">
      <c r="A10" s="32"/>
      <c r="B10" s="140" t="s">
        <v>8</v>
      </c>
      <c r="C10" s="141"/>
      <c r="D10" s="142"/>
      <c r="E10" s="156"/>
      <c r="F10" s="140"/>
      <c r="G10" s="150"/>
      <c r="H10" s="148"/>
      <c r="I10" s="149"/>
      <c r="J10" s="150"/>
      <c r="K10" s="152"/>
      <c r="L10" s="153"/>
      <c r="M10" s="152"/>
      <c r="N10" s="153"/>
      <c r="O10" s="148"/>
      <c r="P10" s="149"/>
      <c r="Q10" s="150"/>
      <c r="R10" s="143" t="s">
        <v>32</v>
      </c>
      <c r="S10" s="144"/>
      <c r="T10" s="140" t="s">
        <v>9</v>
      </c>
      <c r="U10" s="142"/>
    </row>
    <row r="11" spans="1:23" ht="21" customHeight="1" x14ac:dyDescent="0.15">
      <c r="A11" s="6" t="s">
        <v>23</v>
      </c>
      <c r="B11" s="132">
        <f>$C$5*$H$5*(1-$L$5/100)</f>
        <v>0</v>
      </c>
      <c r="C11" s="133"/>
      <c r="D11" s="7" t="s">
        <v>11</v>
      </c>
      <c r="E11" s="3">
        <v>1</v>
      </c>
      <c r="F11" s="14">
        <f>C7</f>
        <v>0</v>
      </c>
      <c r="G11" s="7" t="s">
        <v>11</v>
      </c>
      <c r="H11" s="48">
        <v>80120</v>
      </c>
      <c r="I11" s="46"/>
      <c r="J11" s="84" t="s">
        <v>30</v>
      </c>
      <c r="K11" s="85">
        <v>320</v>
      </c>
      <c r="L11" s="90" t="s">
        <v>35</v>
      </c>
      <c r="M11" s="91">
        <f>H11/K11/30/24*100</f>
        <v>34.774305555555557</v>
      </c>
      <c r="N11" s="90" t="s">
        <v>37</v>
      </c>
      <c r="O11" s="48">
        <f>ROUND(H11,-2)</f>
        <v>80100</v>
      </c>
      <c r="P11" s="46"/>
      <c r="Q11" s="11" t="s">
        <v>30</v>
      </c>
      <c r="R11" s="59">
        <f>F11*O11</f>
        <v>0</v>
      </c>
      <c r="S11" s="60" t="s">
        <v>11</v>
      </c>
      <c r="T11" s="61">
        <f>ROUNDDOWN(B11+F11*O11,0)</f>
        <v>0</v>
      </c>
      <c r="U11" s="60" t="s">
        <v>11</v>
      </c>
      <c r="V11" s="34"/>
    </row>
    <row r="12" spans="1:23" ht="21" customHeight="1" x14ac:dyDescent="0.15">
      <c r="A12" s="6" t="s">
        <v>21</v>
      </c>
      <c r="B12" s="132">
        <f t="shared" ref="B12:B22" si="0">$C$5*$H$5*(1-$L$5/100)</f>
        <v>0</v>
      </c>
      <c r="C12" s="133"/>
      <c r="D12" s="7" t="s">
        <v>11</v>
      </c>
      <c r="E12" s="3">
        <v>1</v>
      </c>
      <c r="F12" s="14">
        <f>C7</f>
        <v>0</v>
      </c>
      <c r="G12" s="7" t="s">
        <v>11</v>
      </c>
      <c r="H12" s="47">
        <v>77690</v>
      </c>
      <c r="I12" s="44"/>
      <c r="J12" s="11" t="s">
        <v>30</v>
      </c>
      <c r="K12" s="82">
        <v>346</v>
      </c>
      <c r="L12" s="87" t="s">
        <v>35</v>
      </c>
      <c r="M12" s="92">
        <f t="shared" ref="M12:M22" si="1">H12/K12/30/24*100</f>
        <v>31.18577392421323</v>
      </c>
      <c r="N12" s="87" t="s">
        <v>37</v>
      </c>
      <c r="O12" s="89">
        <f t="shared" ref="O12:O22" si="2">ROUND(H12,-2)</f>
        <v>77700</v>
      </c>
      <c r="P12" s="44"/>
      <c r="Q12" s="11" t="s">
        <v>30</v>
      </c>
      <c r="R12" s="59">
        <f>F12*O12</f>
        <v>0</v>
      </c>
      <c r="S12" s="60" t="s">
        <v>11</v>
      </c>
      <c r="T12" s="61">
        <f t="shared" ref="T12:T22" si="3">ROUNDDOWN(B12+F12*O12,0)</f>
        <v>0</v>
      </c>
      <c r="U12" s="60" t="s">
        <v>11</v>
      </c>
      <c r="V12" s="34"/>
    </row>
    <row r="13" spans="1:23" ht="21" customHeight="1" x14ac:dyDescent="0.15">
      <c r="A13" s="6" t="s">
        <v>22</v>
      </c>
      <c r="B13" s="132">
        <f t="shared" si="0"/>
        <v>0</v>
      </c>
      <c r="C13" s="133"/>
      <c r="D13" s="7" t="s">
        <v>11</v>
      </c>
      <c r="E13" s="3">
        <v>1</v>
      </c>
      <c r="F13" s="14">
        <f>C7</f>
        <v>0</v>
      </c>
      <c r="G13" s="7" t="s">
        <v>11</v>
      </c>
      <c r="H13" s="47">
        <v>84450</v>
      </c>
      <c r="I13" s="44"/>
      <c r="J13" s="11" t="s">
        <v>30</v>
      </c>
      <c r="K13" s="82">
        <v>366</v>
      </c>
      <c r="L13" s="87" t="s">
        <v>35</v>
      </c>
      <c r="M13" s="92">
        <f t="shared" si="1"/>
        <v>32.046903460837889</v>
      </c>
      <c r="N13" s="87" t="s">
        <v>37</v>
      </c>
      <c r="O13" s="89">
        <f t="shared" si="2"/>
        <v>84500</v>
      </c>
      <c r="P13" s="44"/>
      <c r="Q13" s="11" t="s">
        <v>30</v>
      </c>
      <c r="R13" s="59">
        <f t="shared" ref="R13:R22" si="4">F13*O13</f>
        <v>0</v>
      </c>
      <c r="S13" s="60" t="s">
        <v>11</v>
      </c>
      <c r="T13" s="61">
        <f t="shared" si="3"/>
        <v>0</v>
      </c>
      <c r="U13" s="60" t="s">
        <v>11</v>
      </c>
      <c r="V13" s="34"/>
    </row>
    <row r="14" spans="1:23" ht="21" customHeight="1" x14ac:dyDescent="0.15">
      <c r="A14" s="35" t="s">
        <v>13</v>
      </c>
      <c r="B14" s="136">
        <f t="shared" si="0"/>
        <v>0</v>
      </c>
      <c r="C14" s="137"/>
      <c r="D14" s="49" t="s">
        <v>11</v>
      </c>
      <c r="E14" s="50">
        <v>1</v>
      </c>
      <c r="F14" s="51">
        <f>C6</f>
        <v>0</v>
      </c>
      <c r="G14" s="49" t="s">
        <v>11</v>
      </c>
      <c r="H14" s="52">
        <v>104110</v>
      </c>
      <c r="I14" s="53"/>
      <c r="J14" s="54" t="s">
        <v>30</v>
      </c>
      <c r="K14" s="88">
        <v>415</v>
      </c>
      <c r="L14" s="83" t="s">
        <v>35</v>
      </c>
      <c r="M14" s="93">
        <f t="shared" si="1"/>
        <v>34.84270414993307</v>
      </c>
      <c r="N14" s="83" t="s">
        <v>37</v>
      </c>
      <c r="O14" s="81">
        <f>ROUND(H14,-3)</f>
        <v>104000</v>
      </c>
      <c r="P14" s="53"/>
      <c r="Q14" s="54" t="s">
        <v>30</v>
      </c>
      <c r="R14" s="62">
        <f t="shared" si="4"/>
        <v>0</v>
      </c>
      <c r="S14" s="63" t="s">
        <v>11</v>
      </c>
      <c r="T14" s="64">
        <f t="shared" si="3"/>
        <v>0</v>
      </c>
      <c r="U14" s="63" t="s">
        <v>11</v>
      </c>
      <c r="V14" s="34"/>
    </row>
    <row r="15" spans="1:23" ht="21" customHeight="1" x14ac:dyDescent="0.15">
      <c r="A15" s="35" t="s">
        <v>14</v>
      </c>
      <c r="B15" s="136">
        <f t="shared" si="0"/>
        <v>0</v>
      </c>
      <c r="C15" s="137"/>
      <c r="D15" s="49" t="s">
        <v>11</v>
      </c>
      <c r="E15" s="50">
        <v>1</v>
      </c>
      <c r="F15" s="51">
        <f>C6</f>
        <v>0</v>
      </c>
      <c r="G15" s="49" t="s">
        <v>11</v>
      </c>
      <c r="H15" s="52">
        <v>110570</v>
      </c>
      <c r="I15" s="53"/>
      <c r="J15" s="54" t="s">
        <v>30</v>
      </c>
      <c r="K15" s="88">
        <v>435</v>
      </c>
      <c r="L15" s="83" t="s">
        <v>35</v>
      </c>
      <c r="M15" s="93">
        <f t="shared" si="1"/>
        <v>35.303320561941256</v>
      </c>
      <c r="N15" s="83" t="s">
        <v>37</v>
      </c>
      <c r="O15" s="81">
        <f>ROUND(H15,-3)</f>
        <v>111000</v>
      </c>
      <c r="P15" s="53"/>
      <c r="Q15" s="54" t="s">
        <v>30</v>
      </c>
      <c r="R15" s="62">
        <f t="shared" si="4"/>
        <v>0</v>
      </c>
      <c r="S15" s="63" t="s">
        <v>11</v>
      </c>
      <c r="T15" s="64">
        <f t="shared" si="3"/>
        <v>0</v>
      </c>
      <c r="U15" s="63" t="s">
        <v>11</v>
      </c>
      <c r="V15" s="34"/>
    </row>
    <row r="16" spans="1:23" ht="21" customHeight="1" x14ac:dyDescent="0.15">
      <c r="A16" s="35" t="s">
        <v>15</v>
      </c>
      <c r="B16" s="136">
        <f t="shared" si="0"/>
        <v>0</v>
      </c>
      <c r="C16" s="137"/>
      <c r="D16" s="49" t="s">
        <v>11</v>
      </c>
      <c r="E16" s="50">
        <v>1</v>
      </c>
      <c r="F16" s="51">
        <f>C6</f>
        <v>0</v>
      </c>
      <c r="G16" s="49" t="s">
        <v>11</v>
      </c>
      <c r="H16" s="52">
        <v>92750</v>
      </c>
      <c r="I16" s="53"/>
      <c r="J16" s="54" t="s">
        <v>30</v>
      </c>
      <c r="K16" s="88">
        <v>390</v>
      </c>
      <c r="L16" s="83" t="s">
        <v>35</v>
      </c>
      <c r="M16" s="93">
        <f t="shared" si="1"/>
        <v>33.030626780626783</v>
      </c>
      <c r="N16" s="83" t="s">
        <v>37</v>
      </c>
      <c r="O16" s="81">
        <f t="shared" si="2"/>
        <v>92800</v>
      </c>
      <c r="P16" s="53"/>
      <c r="Q16" s="54" t="s">
        <v>30</v>
      </c>
      <c r="R16" s="62">
        <f t="shared" si="4"/>
        <v>0</v>
      </c>
      <c r="S16" s="63" t="s">
        <v>11</v>
      </c>
      <c r="T16" s="64">
        <f t="shared" si="3"/>
        <v>0</v>
      </c>
      <c r="U16" s="63" t="s">
        <v>11</v>
      </c>
      <c r="V16" s="34"/>
    </row>
    <row r="17" spans="1:22" ht="21" customHeight="1" x14ac:dyDescent="0.15">
      <c r="A17" s="6" t="s">
        <v>16</v>
      </c>
      <c r="B17" s="132">
        <f t="shared" si="0"/>
        <v>0</v>
      </c>
      <c r="C17" s="133"/>
      <c r="D17" s="7" t="s">
        <v>11</v>
      </c>
      <c r="E17" s="3">
        <v>1</v>
      </c>
      <c r="F17" s="14">
        <f>C7</f>
        <v>0</v>
      </c>
      <c r="G17" s="7" t="s">
        <v>11</v>
      </c>
      <c r="H17" s="47">
        <v>85590</v>
      </c>
      <c r="I17" s="44"/>
      <c r="J17" s="11" t="s">
        <v>30</v>
      </c>
      <c r="K17" s="82">
        <v>394</v>
      </c>
      <c r="L17" s="87" t="s">
        <v>35</v>
      </c>
      <c r="M17" s="92">
        <f t="shared" si="1"/>
        <v>30.171319796954315</v>
      </c>
      <c r="N17" s="87" t="s">
        <v>37</v>
      </c>
      <c r="O17" s="89">
        <f t="shared" si="2"/>
        <v>85600</v>
      </c>
      <c r="P17" s="44"/>
      <c r="Q17" s="11" t="s">
        <v>30</v>
      </c>
      <c r="R17" s="59">
        <f t="shared" si="4"/>
        <v>0</v>
      </c>
      <c r="S17" s="60" t="s">
        <v>11</v>
      </c>
      <c r="T17" s="61">
        <f t="shared" si="3"/>
        <v>0</v>
      </c>
      <c r="U17" s="60" t="s">
        <v>11</v>
      </c>
      <c r="V17" s="34"/>
    </row>
    <row r="18" spans="1:22" ht="21" customHeight="1" x14ac:dyDescent="0.15">
      <c r="A18" s="6" t="s">
        <v>17</v>
      </c>
      <c r="B18" s="132">
        <f t="shared" si="0"/>
        <v>0</v>
      </c>
      <c r="C18" s="133"/>
      <c r="D18" s="7" t="s">
        <v>11</v>
      </c>
      <c r="E18" s="3">
        <v>1</v>
      </c>
      <c r="F18" s="14">
        <f>C7</f>
        <v>0</v>
      </c>
      <c r="G18" s="7" t="s">
        <v>11</v>
      </c>
      <c r="H18" s="47">
        <v>83320</v>
      </c>
      <c r="I18" s="44"/>
      <c r="J18" s="11" t="s">
        <v>30</v>
      </c>
      <c r="K18" s="82">
        <v>302</v>
      </c>
      <c r="L18" s="87" t="s">
        <v>35</v>
      </c>
      <c r="M18" s="92">
        <f t="shared" si="1"/>
        <v>38.31861662987491</v>
      </c>
      <c r="N18" s="87" t="s">
        <v>37</v>
      </c>
      <c r="O18" s="89">
        <f t="shared" si="2"/>
        <v>83300</v>
      </c>
      <c r="P18" s="44"/>
      <c r="Q18" s="11" t="s">
        <v>30</v>
      </c>
      <c r="R18" s="59">
        <f t="shared" si="4"/>
        <v>0</v>
      </c>
      <c r="S18" s="60" t="s">
        <v>11</v>
      </c>
      <c r="T18" s="61">
        <f t="shared" si="3"/>
        <v>0</v>
      </c>
      <c r="U18" s="60" t="s">
        <v>11</v>
      </c>
      <c r="V18" s="34"/>
    </row>
    <row r="19" spans="1:22" ht="21" customHeight="1" x14ac:dyDescent="0.15">
      <c r="A19" s="6" t="s">
        <v>18</v>
      </c>
      <c r="B19" s="132">
        <f t="shared" si="0"/>
        <v>0</v>
      </c>
      <c r="C19" s="133"/>
      <c r="D19" s="7" t="s">
        <v>11</v>
      </c>
      <c r="E19" s="3">
        <v>1</v>
      </c>
      <c r="F19" s="14">
        <f>C7</f>
        <v>0</v>
      </c>
      <c r="G19" s="7" t="s">
        <v>11</v>
      </c>
      <c r="H19" s="47">
        <v>87890</v>
      </c>
      <c r="I19" s="44"/>
      <c r="J19" s="11" t="s">
        <v>30</v>
      </c>
      <c r="K19" s="82">
        <v>339</v>
      </c>
      <c r="L19" s="87" t="s">
        <v>35</v>
      </c>
      <c r="M19" s="92">
        <f t="shared" si="1"/>
        <v>36.008685676827277</v>
      </c>
      <c r="N19" s="87" t="s">
        <v>37</v>
      </c>
      <c r="O19" s="89">
        <f t="shared" si="2"/>
        <v>87900</v>
      </c>
      <c r="P19" s="44"/>
      <c r="Q19" s="11" t="s">
        <v>30</v>
      </c>
      <c r="R19" s="59">
        <f t="shared" si="4"/>
        <v>0</v>
      </c>
      <c r="S19" s="60" t="s">
        <v>11</v>
      </c>
      <c r="T19" s="61">
        <f t="shared" si="3"/>
        <v>0</v>
      </c>
      <c r="U19" s="60" t="s">
        <v>11</v>
      </c>
      <c r="V19" s="34"/>
    </row>
    <row r="20" spans="1:22" ht="21" customHeight="1" x14ac:dyDescent="0.15">
      <c r="A20" s="6" t="s">
        <v>24</v>
      </c>
      <c r="B20" s="132">
        <f t="shared" si="0"/>
        <v>0</v>
      </c>
      <c r="C20" s="133"/>
      <c r="D20" s="7" t="s">
        <v>11</v>
      </c>
      <c r="E20" s="3">
        <v>1</v>
      </c>
      <c r="F20" s="14">
        <f>C7</f>
        <v>0</v>
      </c>
      <c r="G20" s="7" t="s">
        <v>11</v>
      </c>
      <c r="H20" s="47">
        <v>93980</v>
      </c>
      <c r="I20" s="44"/>
      <c r="J20" s="11" t="s">
        <v>30</v>
      </c>
      <c r="K20" s="82">
        <v>370</v>
      </c>
      <c r="L20" s="87" t="s">
        <v>35</v>
      </c>
      <c r="M20" s="92">
        <f t="shared" si="1"/>
        <v>35.277777777777779</v>
      </c>
      <c r="N20" s="87" t="s">
        <v>37</v>
      </c>
      <c r="O20" s="89">
        <f t="shared" si="2"/>
        <v>94000</v>
      </c>
      <c r="P20" s="44"/>
      <c r="Q20" s="11" t="s">
        <v>30</v>
      </c>
      <c r="R20" s="59">
        <f t="shared" si="4"/>
        <v>0</v>
      </c>
      <c r="S20" s="60" t="s">
        <v>11</v>
      </c>
      <c r="T20" s="61">
        <f t="shared" si="3"/>
        <v>0</v>
      </c>
      <c r="U20" s="60" t="s">
        <v>11</v>
      </c>
      <c r="V20" s="34"/>
    </row>
    <row r="21" spans="1:22" ht="21" customHeight="1" x14ac:dyDescent="0.15">
      <c r="A21" s="6" t="s">
        <v>19</v>
      </c>
      <c r="B21" s="132">
        <f t="shared" si="0"/>
        <v>0</v>
      </c>
      <c r="C21" s="133"/>
      <c r="D21" s="7" t="s">
        <v>11</v>
      </c>
      <c r="E21" s="3">
        <v>1</v>
      </c>
      <c r="F21" s="14">
        <f>C7</f>
        <v>0</v>
      </c>
      <c r="G21" s="7" t="s">
        <v>11</v>
      </c>
      <c r="H21" s="47">
        <v>88580</v>
      </c>
      <c r="I21" s="44"/>
      <c r="J21" s="11" t="s">
        <v>30</v>
      </c>
      <c r="K21" s="82">
        <v>365</v>
      </c>
      <c r="L21" s="87" t="s">
        <v>35</v>
      </c>
      <c r="M21" s="92">
        <f t="shared" si="1"/>
        <v>33.706240487062402</v>
      </c>
      <c r="N21" s="87" t="s">
        <v>37</v>
      </c>
      <c r="O21" s="89">
        <f t="shared" si="2"/>
        <v>88600</v>
      </c>
      <c r="P21" s="44"/>
      <c r="Q21" s="11" t="s">
        <v>30</v>
      </c>
      <c r="R21" s="59">
        <f t="shared" si="4"/>
        <v>0</v>
      </c>
      <c r="S21" s="60" t="s">
        <v>11</v>
      </c>
      <c r="T21" s="65">
        <f t="shared" si="3"/>
        <v>0</v>
      </c>
      <c r="U21" s="60" t="s">
        <v>11</v>
      </c>
      <c r="V21" s="34"/>
    </row>
    <row r="22" spans="1:22" ht="21" customHeight="1" x14ac:dyDescent="0.15">
      <c r="A22" s="9" t="s">
        <v>20</v>
      </c>
      <c r="B22" s="134">
        <f t="shared" si="0"/>
        <v>0</v>
      </c>
      <c r="C22" s="135"/>
      <c r="D22" s="8" t="s">
        <v>11</v>
      </c>
      <c r="E22" s="26">
        <v>1</v>
      </c>
      <c r="F22" s="15">
        <f>C7</f>
        <v>0</v>
      </c>
      <c r="G22" s="8" t="s">
        <v>11</v>
      </c>
      <c r="H22" s="48">
        <v>91550</v>
      </c>
      <c r="I22" s="45"/>
      <c r="J22" s="79" t="s">
        <v>30</v>
      </c>
      <c r="K22" s="80">
        <v>314</v>
      </c>
      <c r="L22" s="86" t="s">
        <v>35</v>
      </c>
      <c r="M22" s="91">
        <f t="shared" si="1"/>
        <v>40.494515215852793</v>
      </c>
      <c r="N22" s="86" t="s">
        <v>37</v>
      </c>
      <c r="O22" s="48">
        <f t="shared" si="2"/>
        <v>91600</v>
      </c>
      <c r="P22" s="45"/>
      <c r="Q22" s="12" t="s">
        <v>30</v>
      </c>
      <c r="R22" s="66">
        <f t="shared" si="4"/>
        <v>0</v>
      </c>
      <c r="S22" s="67" t="s">
        <v>11</v>
      </c>
      <c r="T22" s="68">
        <f t="shared" si="3"/>
        <v>0</v>
      </c>
      <c r="U22" s="69" t="s">
        <v>11</v>
      </c>
      <c r="V22" s="34"/>
    </row>
    <row r="23" spans="1:22" ht="21" customHeight="1" x14ac:dyDescent="0.15">
      <c r="B23" s="1"/>
      <c r="C23" s="1"/>
      <c r="D23" s="4"/>
      <c r="E23" s="1"/>
      <c r="F23" s="27" t="s">
        <v>28</v>
      </c>
      <c r="G23" s="28"/>
      <c r="H23" s="123">
        <f>SUM(H11:I22)</f>
        <v>1080600</v>
      </c>
      <c r="I23" s="124"/>
      <c r="J23" s="29" t="s">
        <v>30</v>
      </c>
      <c r="K23" s="78"/>
      <c r="L23" s="28" t="s">
        <v>38</v>
      </c>
      <c r="M23" s="94">
        <f>AVERAGE(M11:M22)</f>
        <v>34.596732501454774</v>
      </c>
      <c r="N23" s="28" t="s">
        <v>37</v>
      </c>
      <c r="O23" s="123">
        <f>SUM(O11:O22)</f>
        <v>1081100</v>
      </c>
      <c r="P23" s="124"/>
      <c r="Q23" s="29" t="s">
        <v>30</v>
      </c>
      <c r="R23" s="125" t="s">
        <v>43</v>
      </c>
      <c r="S23" s="126"/>
      <c r="T23" s="70">
        <f>SUM(T11:T22)</f>
        <v>0</v>
      </c>
      <c r="U23" s="71" t="s">
        <v>7</v>
      </c>
    </row>
    <row r="24" spans="1:22" ht="21" customHeight="1" x14ac:dyDescent="0.15">
      <c r="B24" s="1"/>
      <c r="C24" s="1"/>
      <c r="D24" s="4"/>
      <c r="E24" s="1"/>
      <c r="F24" s="27"/>
      <c r="G24" s="28"/>
      <c r="H24" s="127"/>
      <c r="I24" s="124"/>
      <c r="J24" s="78"/>
      <c r="K24" s="78"/>
      <c r="L24" s="28"/>
      <c r="M24" s="94"/>
      <c r="N24" s="28"/>
      <c r="O24" s="127" t="s">
        <v>39</v>
      </c>
      <c r="P24" s="124"/>
      <c r="Q24" s="130" t="s">
        <v>44</v>
      </c>
      <c r="R24" s="130"/>
      <c r="S24" s="131"/>
      <c r="T24" s="70">
        <f>SUM(T11:T16)</f>
        <v>0</v>
      </c>
      <c r="U24" s="71" t="s">
        <v>7</v>
      </c>
    </row>
    <row r="25" spans="1:22" ht="21" customHeight="1" x14ac:dyDescent="0.15">
      <c r="B25" s="1"/>
      <c r="C25" s="1"/>
      <c r="D25" s="4"/>
      <c r="E25" s="1"/>
      <c r="F25" s="128" t="s">
        <v>40</v>
      </c>
      <c r="G25" s="129"/>
      <c r="H25" s="129"/>
      <c r="I25" s="129"/>
      <c r="J25" s="129"/>
      <c r="K25" s="129"/>
      <c r="L25" s="129"/>
      <c r="M25" s="129"/>
      <c r="N25" s="129"/>
      <c r="O25" s="129"/>
      <c r="P25" s="129"/>
      <c r="Q25" s="130" t="s">
        <v>45</v>
      </c>
      <c r="R25" s="130"/>
      <c r="S25" s="131"/>
      <c r="T25" s="70">
        <f>T23*3+T24</f>
        <v>0</v>
      </c>
      <c r="U25" s="71" t="s">
        <v>7</v>
      </c>
    </row>
    <row r="26" spans="1:22" ht="21" customHeight="1" x14ac:dyDescent="0.15">
      <c r="B26" s="1"/>
      <c r="C26" s="1"/>
      <c r="D26" s="4"/>
      <c r="E26" s="1"/>
      <c r="F26" s="1"/>
      <c r="G26" s="4"/>
      <c r="H26" s="4"/>
      <c r="I26" s="1"/>
      <c r="J26" s="1"/>
      <c r="K26" s="1"/>
      <c r="L26" s="1"/>
      <c r="M26" s="1"/>
      <c r="N26" s="1"/>
      <c r="O26" s="4"/>
      <c r="P26" s="1"/>
      <c r="Q26" s="1"/>
      <c r="R26" s="125" t="s">
        <v>41</v>
      </c>
      <c r="S26" s="126"/>
      <c r="T26" s="72">
        <f>ROUNDDOWN(T25,-3)</f>
        <v>0</v>
      </c>
      <c r="U26" s="73" t="s">
        <v>7</v>
      </c>
    </row>
    <row r="27" spans="1:22" ht="12.75" customHeight="1" thickBot="1" x14ac:dyDescent="0.2">
      <c r="T27" s="42"/>
    </row>
    <row r="28" spans="1:22" ht="18" customHeight="1" thickBot="1" x14ac:dyDescent="0.2">
      <c r="A28" s="107"/>
      <c r="B28" s="108"/>
      <c r="C28" s="109"/>
      <c r="D28" s="110"/>
      <c r="E28" s="111"/>
      <c r="F28" s="111"/>
      <c r="G28" s="110"/>
      <c r="H28" s="110"/>
      <c r="I28" s="110"/>
      <c r="J28" s="112"/>
      <c r="K28" s="112"/>
      <c r="L28" s="112"/>
      <c r="M28" s="112"/>
      <c r="N28" s="112"/>
      <c r="O28" s="110"/>
      <c r="P28" s="110"/>
      <c r="Q28" s="112"/>
      <c r="R28" s="115" t="s">
        <v>59</v>
      </c>
      <c r="S28" s="114"/>
      <c r="T28" s="116">
        <f>T26</f>
        <v>0</v>
      </c>
      <c r="U28" s="113" t="s">
        <v>58</v>
      </c>
    </row>
    <row r="29" spans="1:22" ht="23.25" customHeight="1" x14ac:dyDescent="0.15">
      <c r="A29" s="37"/>
      <c r="B29" s="37"/>
      <c r="C29" s="17"/>
      <c r="D29" s="13"/>
      <c r="E29" s="36"/>
      <c r="F29" s="36"/>
      <c r="G29" s="36"/>
      <c r="H29" s="36"/>
      <c r="I29" s="36"/>
      <c r="J29" s="36"/>
      <c r="K29" s="77"/>
      <c r="L29" s="77"/>
      <c r="M29" s="77"/>
      <c r="N29" s="77"/>
      <c r="O29" s="77"/>
      <c r="P29" s="77"/>
      <c r="Q29" s="77"/>
      <c r="R29" s="36"/>
      <c r="S29" s="36"/>
      <c r="T29" s="36"/>
      <c r="U29" s="36"/>
    </row>
    <row r="30" spans="1:22" ht="23.25" customHeight="1" x14ac:dyDescent="0.15">
      <c r="A30" s="37"/>
      <c r="B30" s="37"/>
      <c r="C30" s="17"/>
      <c r="D30" s="13"/>
      <c r="E30" s="36"/>
      <c r="F30" s="36"/>
      <c r="G30" s="36"/>
      <c r="H30" s="36"/>
      <c r="I30" s="36"/>
      <c r="J30" s="36"/>
      <c r="K30" s="77"/>
      <c r="L30" s="77"/>
      <c r="M30" s="77"/>
      <c r="N30" s="77"/>
      <c r="O30" s="77"/>
      <c r="P30" s="77"/>
      <c r="Q30" s="77"/>
      <c r="R30" s="36"/>
      <c r="S30" s="36"/>
      <c r="T30" s="36"/>
      <c r="U30" s="36"/>
    </row>
    <row r="31" spans="1:22" ht="27" customHeight="1" x14ac:dyDescent="0.15">
      <c r="A31" s="2"/>
      <c r="B31" s="2"/>
      <c r="C31" s="18"/>
      <c r="D31" s="18"/>
      <c r="E31" s="36"/>
      <c r="F31" s="36"/>
      <c r="G31" s="36"/>
      <c r="H31" s="36"/>
      <c r="I31" s="36"/>
      <c r="J31" s="36"/>
      <c r="K31" s="77"/>
      <c r="L31" s="77"/>
      <c r="M31" s="77"/>
      <c r="N31" s="77"/>
      <c r="O31" s="77"/>
      <c r="P31" s="77"/>
      <c r="Q31" s="77"/>
      <c r="R31" s="36"/>
      <c r="S31" s="36"/>
      <c r="T31" s="36"/>
      <c r="U31" s="36"/>
    </row>
    <row r="32" spans="1:22" ht="18" customHeight="1" x14ac:dyDescent="0.15">
      <c r="A32" s="2"/>
      <c r="B32" s="2"/>
      <c r="C32" s="2"/>
      <c r="D32" s="2"/>
      <c r="E32" s="2"/>
      <c r="F32" s="2"/>
      <c r="G32" s="2"/>
      <c r="H32" s="40"/>
      <c r="I32" s="2"/>
      <c r="J32" s="2"/>
      <c r="K32" s="75"/>
      <c r="L32" s="75"/>
      <c r="M32" s="75"/>
      <c r="N32" s="75"/>
      <c r="O32" s="40"/>
      <c r="P32" s="75"/>
      <c r="Q32" s="75"/>
      <c r="R32" s="2"/>
      <c r="S32" s="2"/>
      <c r="T32" s="2"/>
      <c r="U32" s="2"/>
    </row>
    <row r="33" spans="1:21" ht="18" customHeight="1" x14ac:dyDescent="0.15">
      <c r="A33" s="2"/>
      <c r="B33" s="2"/>
      <c r="C33" s="2"/>
      <c r="D33" s="2"/>
      <c r="E33" s="2"/>
      <c r="F33" s="2"/>
      <c r="G33" s="2"/>
      <c r="H33" s="2"/>
      <c r="I33" s="2"/>
      <c r="J33" s="2"/>
      <c r="K33" s="75"/>
      <c r="L33" s="75"/>
      <c r="M33" s="75"/>
      <c r="N33" s="75"/>
      <c r="O33" s="75"/>
      <c r="P33" s="75"/>
      <c r="Q33" s="75"/>
      <c r="R33" s="41"/>
      <c r="S33" s="41"/>
      <c r="T33" s="2"/>
      <c r="U33" s="2"/>
    </row>
    <row r="34" spans="1:21" ht="18" customHeight="1" x14ac:dyDescent="0.15">
      <c r="A34" s="19"/>
      <c r="B34" s="38"/>
      <c r="C34" s="38"/>
      <c r="D34" s="20"/>
      <c r="E34" s="33"/>
      <c r="F34" s="21"/>
      <c r="G34" s="20"/>
      <c r="H34" s="39"/>
      <c r="I34" s="39"/>
      <c r="J34" s="2"/>
      <c r="K34" s="75"/>
      <c r="L34" s="75"/>
      <c r="M34" s="75"/>
      <c r="N34" s="75"/>
      <c r="O34" s="76"/>
      <c r="P34" s="76"/>
      <c r="Q34" s="75"/>
      <c r="R34" s="22"/>
      <c r="S34" s="20"/>
      <c r="T34" s="23"/>
      <c r="U34" s="20"/>
    </row>
    <row r="35" spans="1:21" ht="18" customHeight="1" x14ac:dyDescent="0.15">
      <c r="A35" s="19"/>
      <c r="B35" s="117"/>
      <c r="C35" s="117"/>
      <c r="D35" s="20"/>
      <c r="E35" s="33"/>
      <c r="F35" s="21"/>
      <c r="G35" s="20"/>
      <c r="H35" s="118"/>
      <c r="I35" s="118"/>
      <c r="J35" s="2"/>
      <c r="K35" s="75"/>
      <c r="L35" s="75"/>
      <c r="M35" s="75"/>
      <c r="N35" s="75"/>
      <c r="O35" s="118"/>
      <c r="P35" s="118"/>
      <c r="Q35" s="75"/>
      <c r="R35" s="22"/>
      <c r="S35" s="20"/>
      <c r="T35" s="23"/>
      <c r="U35" s="20"/>
    </row>
    <row r="36" spans="1:21" ht="18" customHeight="1" x14ac:dyDescent="0.15">
      <c r="A36" s="19"/>
      <c r="B36" s="117"/>
      <c r="C36" s="117"/>
      <c r="D36" s="20"/>
      <c r="E36" s="33"/>
      <c r="F36" s="21"/>
      <c r="G36" s="20"/>
      <c r="H36" s="118"/>
      <c r="I36" s="118"/>
      <c r="J36" s="2"/>
      <c r="K36" s="75"/>
      <c r="L36" s="75"/>
      <c r="M36" s="75"/>
      <c r="N36" s="75"/>
      <c r="O36" s="118"/>
      <c r="P36" s="118"/>
      <c r="Q36" s="75"/>
      <c r="R36" s="22"/>
      <c r="S36" s="20"/>
      <c r="T36" s="23"/>
      <c r="U36" s="20"/>
    </row>
    <row r="37" spans="1:21" ht="18" customHeight="1" x14ac:dyDescent="0.15">
      <c r="A37" s="19"/>
      <c r="B37" s="117"/>
      <c r="C37" s="117"/>
      <c r="D37" s="20"/>
      <c r="E37" s="33"/>
      <c r="F37" s="21"/>
      <c r="G37" s="20"/>
      <c r="H37" s="118"/>
      <c r="I37" s="118"/>
      <c r="J37" s="2"/>
      <c r="K37" s="75"/>
      <c r="L37" s="75"/>
      <c r="M37" s="75"/>
      <c r="N37" s="75"/>
      <c r="O37" s="118"/>
      <c r="P37" s="118"/>
      <c r="Q37" s="75"/>
      <c r="R37" s="22"/>
      <c r="S37" s="20"/>
      <c r="T37" s="23"/>
      <c r="U37" s="20"/>
    </row>
    <row r="38" spans="1:21" ht="18" customHeight="1" x14ac:dyDescent="0.15">
      <c r="A38" s="19"/>
      <c r="B38" s="117"/>
      <c r="C38" s="117"/>
      <c r="D38" s="20"/>
      <c r="E38" s="33"/>
      <c r="F38" s="21"/>
      <c r="G38" s="20"/>
      <c r="H38" s="118"/>
      <c r="I38" s="118"/>
      <c r="J38" s="2"/>
      <c r="K38" s="75"/>
      <c r="L38" s="75"/>
      <c r="M38" s="75"/>
      <c r="N38" s="75"/>
      <c r="O38" s="118"/>
      <c r="P38" s="118"/>
      <c r="Q38" s="75"/>
      <c r="R38" s="22"/>
      <c r="S38" s="20"/>
      <c r="T38" s="23"/>
      <c r="U38" s="20"/>
    </row>
    <row r="39" spans="1:21" ht="18" customHeight="1" x14ac:dyDescent="0.15">
      <c r="A39" s="19"/>
      <c r="B39" s="117"/>
      <c r="C39" s="117"/>
      <c r="D39" s="20"/>
      <c r="E39" s="33"/>
      <c r="F39" s="21"/>
      <c r="G39" s="20"/>
      <c r="H39" s="118"/>
      <c r="I39" s="118"/>
      <c r="J39" s="2"/>
      <c r="K39" s="75"/>
      <c r="L39" s="75"/>
      <c r="M39" s="75"/>
      <c r="N39" s="75"/>
      <c r="O39" s="118"/>
      <c r="P39" s="118"/>
      <c r="Q39" s="75"/>
      <c r="R39" s="22"/>
      <c r="S39" s="20"/>
      <c r="T39" s="23"/>
      <c r="U39" s="20"/>
    </row>
    <row r="40" spans="1:21" ht="18" customHeight="1" x14ac:dyDescent="0.15">
      <c r="A40" s="19"/>
      <c r="B40" s="117"/>
      <c r="C40" s="117"/>
      <c r="D40" s="20"/>
      <c r="E40" s="33"/>
      <c r="F40" s="21"/>
      <c r="G40" s="20"/>
      <c r="H40" s="118"/>
      <c r="I40" s="118"/>
      <c r="J40" s="2"/>
      <c r="K40" s="75"/>
      <c r="L40" s="75"/>
      <c r="M40" s="75"/>
      <c r="N40" s="75"/>
      <c r="O40" s="118"/>
      <c r="P40" s="118"/>
      <c r="Q40" s="75"/>
      <c r="R40" s="22"/>
      <c r="S40" s="20"/>
      <c r="T40" s="23"/>
      <c r="U40" s="20"/>
    </row>
    <row r="41" spans="1:21" ht="18" customHeight="1" x14ac:dyDescent="0.15">
      <c r="A41" s="19"/>
      <c r="B41" s="117"/>
      <c r="C41" s="117"/>
      <c r="D41" s="20"/>
      <c r="E41" s="33"/>
      <c r="F41" s="21"/>
      <c r="G41" s="20"/>
      <c r="H41" s="118"/>
      <c r="I41" s="118"/>
      <c r="J41" s="2"/>
      <c r="K41" s="75"/>
      <c r="L41" s="75"/>
      <c r="M41" s="75"/>
      <c r="N41" s="75"/>
      <c r="O41" s="118"/>
      <c r="P41" s="118"/>
      <c r="Q41" s="75"/>
      <c r="R41" s="22"/>
      <c r="S41" s="20"/>
      <c r="T41" s="23"/>
      <c r="U41" s="20"/>
    </row>
    <row r="42" spans="1:21" ht="18" customHeight="1" x14ac:dyDescent="0.15">
      <c r="A42" s="19"/>
      <c r="B42" s="117"/>
      <c r="C42" s="117"/>
      <c r="D42" s="20"/>
      <c r="E42" s="33"/>
      <c r="F42" s="21"/>
      <c r="G42" s="20"/>
      <c r="H42" s="118"/>
      <c r="I42" s="118"/>
      <c r="J42" s="2"/>
      <c r="K42" s="75"/>
      <c r="L42" s="75"/>
      <c r="M42" s="75"/>
      <c r="N42" s="75"/>
      <c r="O42" s="118"/>
      <c r="P42" s="118"/>
      <c r="Q42" s="75"/>
      <c r="R42" s="22"/>
      <c r="S42" s="20"/>
      <c r="T42" s="23"/>
      <c r="U42" s="20"/>
    </row>
    <row r="43" spans="1:21" ht="18" customHeight="1" x14ac:dyDescent="0.15">
      <c r="A43" s="19"/>
      <c r="B43" s="117"/>
      <c r="C43" s="117"/>
      <c r="D43" s="20"/>
      <c r="E43" s="33"/>
      <c r="F43" s="21"/>
      <c r="G43" s="20"/>
      <c r="H43" s="118"/>
      <c r="I43" s="118"/>
      <c r="J43" s="2"/>
      <c r="K43" s="75"/>
      <c r="L43" s="75"/>
      <c r="M43" s="75"/>
      <c r="N43" s="75"/>
      <c r="O43" s="118"/>
      <c r="P43" s="118"/>
      <c r="Q43" s="75"/>
      <c r="R43" s="22"/>
      <c r="S43" s="20"/>
      <c r="T43" s="23"/>
      <c r="U43" s="20"/>
    </row>
    <row r="44" spans="1:21" ht="18" customHeight="1" x14ac:dyDescent="0.15">
      <c r="A44" s="19"/>
      <c r="B44" s="117"/>
      <c r="C44" s="117"/>
      <c r="D44" s="20"/>
      <c r="E44" s="33"/>
      <c r="F44" s="21"/>
      <c r="G44" s="20"/>
      <c r="H44" s="118"/>
      <c r="I44" s="118"/>
      <c r="J44" s="2"/>
      <c r="K44" s="75"/>
      <c r="L44" s="75"/>
      <c r="M44" s="75"/>
      <c r="N44" s="75"/>
      <c r="O44" s="118"/>
      <c r="P44" s="118"/>
      <c r="Q44" s="75"/>
      <c r="R44" s="22"/>
      <c r="S44" s="20"/>
      <c r="T44" s="23"/>
      <c r="U44" s="20"/>
    </row>
    <row r="45" spans="1:21" ht="18" customHeight="1" x14ac:dyDescent="0.15">
      <c r="A45" s="19"/>
      <c r="B45" s="117"/>
      <c r="C45" s="117"/>
      <c r="D45" s="20"/>
      <c r="E45" s="33"/>
      <c r="F45" s="21"/>
      <c r="G45" s="20"/>
      <c r="H45" s="118"/>
      <c r="I45" s="118"/>
      <c r="J45" s="2"/>
      <c r="K45" s="75"/>
      <c r="L45" s="75"/>
      <c r="M45" s="75"/>
      <c r="N45" s="75"/>
      <c r="O45" s="118"/>
      <c r="P45" s="118"/>
      <c r="Q45" s="75"/>
      <c r="R45" s="22"/>
      <c r="S45" s="20"/>
      <c r="T45" s="23"/>
      <c r="U45" s="20"/>
    </row>
    <row r="46" spans="1:21" ht="18" customHeight="1" x14ac:dyDescent="0.15">
      <c r="A46" s="2"/>
      <c r="B46" s="2"/>
      <c r="C46" s="2"/>
      <c r="D46" s="19"/>
      <c r="E46" s="2"/>
      <c r="F46" s="2"/>
      <c r="G46" s="19"/>
      <c r="H46" s="119"/>
      <c r="I46" s="120"/>
      <c r="J46" s="2"/>
      <c r="K46" s="75"/>
      <c r="L46" s="75"/>
      <c r="M46" s="75"/>
      <c r="N46" s="75"/>
      <c r="O46" s="119"/>
      <c r="P46" s="120"/>
      <c r="Q46" s="75"/>
      <c r="R46" s="121"/>
      <c r="S46" s="121"/>
      <c r="T46" s="24"/>
      <c r="U46" s="20"/>
    </row>
    <row r="47" spans="1:21" ht="18" customHeight="1" x14ac:dyDescent="0.15">
      <c r="A47" s="2"/>
      <c r="B47" s="2"/>
      <c r="C47" s="2"/>
      <c r="D47" s="19"/>
      <c r="E47" s="2"/>
      <c r="F47" s="2"/>
      <c r="G47" s="19"/>
      <c r="H47" s="19"/>
      <c r="I47" s="2"/>
      <c r="J47" s="2"/>
      <c r="K47" s="75"/>
      <c r="L47" s="75"/>
      <c r="M47" s="75"/>
      <c r="N47" s="75"/>
      <c r="O47" s="19"/>
      <c r="P47" s="75"/>
      <c r="Q47" s="75"/>
      <c r="R47" s="122"/>
      <c r="S47" s="122"/>
      <c r="T47" s="25"/>
      <c r="U47" s="20"/>
    </row>
    <row r="48" spans="1:21" ht="18" customHeight="1" x14ac:dyDescent="0.15"/>
    <row r="49" ht="18" customHeight="1" x14ac:dyDescent="0.15"/>
    <row r="50" ht="18" customHeight="1" x14ac:dyDescent="0.15"/>
    <row r="51" ht="18" customHeight="1" x14ac:dyDescent="0.15"/>
    <row r="52" ht="18" customHeight="1" x14ac:dyDescent="0.15"/>
    <row r="53" ht="18" customHeight="1" x14ac:dyDescent="0.15"/>
    <row r="54" ht="18" customHeight="1" x14ac:dyDescent="0.15"/>
    <row r="55" ht="18" customHeight="1" x14ac:dyDescent="0.15"/>
    <row r="56" ht="18" customHeight="1" x14ac:dyDescent="0.15"/>
    <row r="57" ht="18" customHeight="1" x14ac:dyDescent="0.15"/>
    <row r="58" ht="18" customHeight="1" x14ac:dyDescent="0.15"/>
    <row r="59" ht="18" customHeight="1" x14ac:dyDescent="0.15"/>
    <row r="60" ht="18" customHeight="1" x14ac:dyDescent="0.15"/>
    <row r="61" ht="18" customHeight="1" x14ac:dyDescent="0.15"/>
  </sheetData>
  <sheetProtection password="C6D1" sheet="1" objects="1" scenarios="1"/>
  <mergeCells count="75">
    <mergeCell ref="A5:B5"/>
    <mergeCell ref="A6:B6"/>
    <mergeCell ref="E6:U7"/>
    <mergeCell ref="A7:B7"/>
    <mergeCell ref="E8:U8"/>
    <mergeCell ref="T9:U9"/>
    <mergeCell ref="B10:D10"/>
    <mergeCell ref="R10:S10"/>
    <mergeCell ref="T10:U10"/>
    <mergeCell ref="O9:Q10"/>
    <mergeCell ref="K9:L10"/>
    <mergeCell ref="M9:N10"/>
    <mergeCell ref="B9:D9"/>
    <mergeCell ref="E9:E10"/>
    <mergeCell ref="F9:G10"/>
    <mergeCell ref="H9:J10"/>
    <mergeCell ref="R9:S9"/>
    <mergeCell ref="B14:C14"/>
    <mergeCell ref="B15:C15"/>
    <mergeCell ref="B16:C16"/>
    <mergeCell ref="B11:C11"/>
    <mergeCell ref="B12:C12"/>
    <mergeCell ref="B13:C13"/>
    <mergeCell ref="B20:C20"/>
    <mergeCell ref="B21:C21"/>
    <mergeCell ref="B22:C22"/>
    <mergeCell ref="B17:C17"/>
    <mergeCell ref="B18:C18"/>
    <mergeCell ref="B19:C19"/>
    <mergeCell ref="H23:I23"/>
    <mergeCell ref="R23:S23"/>
    <mergeCell ref="B35:C35"/>
    <mergeCell ref="H35:I35"/>
    <mergeCell ref="O23:P23"/>
    <mergeCell ref="O35:P35"/>
    <mergeCell ref="H24:I24"/>
    <mergeCell ref="O24:P24"/>
    <mergeCell ref="F25:P25"/>
    <mergeCell ref="R26:S26"/>
    <mergeCell ref="Q24:S24"/>
    <mergeCell ref="Q25:S25"/>
    <mergeCell ref="B45:C45"/>
    <mergeCell ref="H45:I45"/>
    <mergeCell ref="B40:C40"/>
    <mergeCell ref="H40:I40"/>
    <mergeCell ref="B41:C41"/>
    <mergeCell ref="H41:I41"/>
    <mergeCell ref="B42:C42"/>
    <mergeCell ref="H42:I42"/>
    <mergeCell ref="B43:C43"/>
    <mergeCell ref="H43:I43"/>
    <mergeCell ref="B44:C44"/>
    <mergeCell ref="H44:I44"/>
    <mergeCell ref="B37:C37"/>
    <mergeCell ref="H37:I37"/>
    <mergeCell ref="B38:C38"/>
    <mergeCell ref="H38:I38"/>
    <mergeCell ref="B39:C39"/>
    <mergeCell ref="H39:I39"/>
    <mergeCell ref="B36:C36"/>
    <mergeCell ref="H36:I36"/>
    <mergeCell ref="H46:I46"/>
    <mergeCell ref="R46:S46"/>
    <mergeCell ref="R47:S47"/>
    <mergeCell ref="O36:P36"/>
    <mergeCell ref="O37:P37"/>
    <mergeCell ref="O38:P38"/>
    <mergeCell ref="O39:P39"/>
    <mergeCell ref="O40:P40"/>
    <mergeCell ref="O41:P41"/>
    <mergeCell ref="O42:P42"/>
    <mergeCell ref="O43:P43"/>
    <mergeCell ref="O44:P44"/>
    <mergeCell ref="O45:P45"/>
    <mergeCell ref="O46:P46"/>
  </mergeCells>
  <phoneticPr fontId="3"/>
  <dataValidations count="3">
    <dataValidation type="decimal" operator="greaterThan" allowBlank="1" showInputMessage="1" showErrorMessage="1" promptTitle="基本料金単価（税込）" prompt="小数第２位まで入力ください" sqref="C5">
      <formula1>0</formula1>
    </dataValidation>
    <dataValidation type="decimal" operator="greaterThan" allowBlank="1" showInputMessage="1" showErrorMessage="1" promptTitle="夏季単価（税込）" prompt="小数第２位まで入力ください" sqref="C6">
      <formula1>0</formula1>
    </dataValidation>
    <dataValidation type="decimal" operator="greaterThan" allowBlank="1" showInputMessage="1" showErrorMessage="1" promptTitle="その他季単価（税込）" prompt="小数第２位まで入力ください" sqref="C7">
      <formula1>0</formula1>
    </dataValidation>
  </dataValidations>
  <printOptions horizontalCentered="1" verticalCentered="1"/>
  <pageMargins left="0.19685039370078741" right="0.19685039370078741" top="0.55118110236220474" bottom="0" header="0" footer="0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入札金額積算内訳書＿本庁舎電力需給</vt:lpstr>
      <vt:lpstr>入札金額積算内訳書＿本庁舎電力需給!Print_Area</vt:lpstr>
    </vt:vector>
  </TitlesOfParts>
  <Company>仙台市水道局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管財荒川</dc:creator>
  <cp:lastModifiedBy>管財荒川</cp:lastModifiedBy>
  <cp:lastPrinted>2019-11-22T02:33:58Z</cp:lastPrinted>
  <dcterms:created xsi:type="dcterms:W3CDTF">2012-05-21T05:56:21Z</dcterms:created>
  <dcterms:modified xsi:type="dcterms:W3CDTF">2019-11-27T05:20:33Z</dcterms:modified>
</cp:coreProperties>
</file>