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hn5al-igfs\Shares\0270_北配水課\01_各課専用\03設備係\【電力需給契約関係】\令和７年度需給契約\4_金抜き設計書\"/>
    </mc:Choice>
  </mc:AlternateContent>
  <xr:revisionPtr revIDLastSave="0" documentId="13_ncr:1_{652B7C78-FD65-4C2E-ABB9-363FFD322051}" xr6:coauthVersionLast="47" xr6:coauthVersionMax="47" xr10:uidLastSave="{00000000-0000-0000-0000-000000000000}"/>
  <bookViews>
    <workbookView xWindow="-108" yWindow="-108" windowWidth="23256" windowHeight="12456" tabRatio="846" xr2:uid="{00000000-000D-0000-FFFF-FFFF00000000}"/>
  </bookViews>
  <sheets>
    <sheet name="契約書明細" sheetId="27" r:id="rId1"/>
    <sheet name="入札金額積算内訳書" sheetId="8" r:id="rId2"/>
    <sheet name="特記仕様書＿別紙＿実績使用電力量及び予定使用電力量" sheetId="29" r:id="rId3"/>
  </sheets>
  <externalReferences>
    <externalReference r:id="rId4"/>
  </externalReferences>
  <definedNames>
    <definedName name="_xlnm.Print_Area" localSheetId="0">契約書明細!$A$1:$J$84</definedName>
    <definedName name="_xlnm.Print_Area" localSheetId="2">特記仕様書＿別紙＿実績使用電力量及び予定使用電力量!$A$1:$K$61</definedName>
    <definedName name="_xlnm.Print_Area" localSheetId="1">入札金額積算内訳書!$A$2:$Q$178</definedName>
    <definedName name="_xlnm.Print_Titles" localSheetId="0">契約書明細!$1:$6</definedName>
    <definedName name="_xlnm.Print_Titles" localSheetId="2">特記仕様書＿別紙＿実績使用電力量及び予定使用電力量!$1:$5</definedName>
    <definedName name="単価＿施設1">入札金額積算内訳書!$P$21:$P$26</definedName>
    <definedName name="単価＿施設10" localSheetId="2">[1]入札金額積算内訳書!#REF!</definedName>
    <definedName name="単価＿施設10">入札金額積算内訳書!#REF!</definedName>
    <definedName name="単価＿施設11" localSheetId="2">[1]入札金額積算内訳書!#REF!</definedName>
    <definedName name="単価＿施設11">入札金額積算内訳書!#REF!</definedName>
    <definedName name="単価＿施設12" localSheetId="2">[1]入札金額積算内訳書!#REF!</definedName>
    <definedName name="単価＿施設12">入札金額積算内訳書!#REF!</definedName>
    <definedName name="単価＿施設13" localSheetId="2">[1]入札金額積算内訳書!#REF!</definedName>
    <definedName name="単価＿施設13">入札金額積算内訳書!#REF!</definedName>
    <definedName name="単価＿施設2">入札金額積算内訳書!$P$45:$P$50</definedName>
    <definedName name="単価＿施設3">入札金額積算内訳書!$P$72:$P$77</definedName>
    <definedName name="単価＿施設4">入札金額積算内訳書!$P$96:$P$101</definedName>
    <definedName name="単価＿施設5">入札金額積算内訳書!$P$123:$P$128</definedName>
    <definedName name="単価＿施設6">入札金額積算内訳書!$P$147:$P$152</definedName>
    <definedName name="単価＿施設7" localSheetId="2">[1]入札金額積算内訳書!#REF!</definedName>
    <definedName name="単価＿施設7">入札金額積算内訳書!#REF!</definedName>
    <definedName name="単価＿施設8" localSheetId="2">[1]入札金額積算内訳書!#REF!</definedName>
    <definedName name="単価＿施設8">入札金額積算内訳書!#REF!</definedName>
    <definedName name="単価＿施設9" localSheetId="2">[1]入札金額積算内訳書!#REF!</definedName>
    <definedName name="単価＿施設9">入札金額積算内訳書!#REF!</definedName>
    <definedName name="電力量＿施設1">入札金額積算内訳書!$D$10:$O$10</definedName>
    <definedName name="電力量＿施設10" localSheetId="2">[1]入札金額積算内訳書!#REF!</definedName>
    <definedName name="電力量＿施設10">入札金額積算内訳書!#REF!</definedName>
    <definedName name="電力量＿施設11" localSheetId="2">[1]入札金額積算内訳書!#REF!</definedName>
    <definedName name="電力量＿施設11">入札金額積算内訳書!#REF!</definedName>
    <definedName name="電力量＿施設12" localSheetId="2">[1]入札金額積算内訳書!#REF!</definedName>
    <definedName name="電力量＿施設12">入札金額積算内訳書!#REF!</definedName>
    <definedName name="電力量＿施設13" localSheetId="2">[1]入札金額積算内訳書!#REF!</definedName>
    <definedName name="電力量＿施設13">入札金額積算内訳書!#REF!</definedName>
    <definedName name="電力量＿施設2">入札金額積算内訳書!$D$34:$O$34</definedName>
    <definedName name="電力量＿施設3">入札金額積算内訳書!$D$61:$O$61</definedName>
    <definedName name="電力量＿施設4">入札金額積算内訳書!$D$85:$O$85</definedName>
    <definedName name="電力量＿施設5">入札金額積算内訳書!$D$112:$O$112</definedName>
    <definedName name="電力量＿施設6">入札金額積算内訳書!$D$136:$O$136</definedName>
    <definedName name="電力量＿施設7" localSheetId="2">[1]入札金額積算内訳書!#REF!</definedName>
    <definedName name="電力量＿施設7">入札金額積算内訳書!#REF!</definedName>
    <definedName name="電力量＿施設8" localSheetId="2">[1]入札金額積算内訳書!#REF!</definedName>
    <definedName name="電力量＿施設8">入札金額積算内訳書!#REF!</definedName>
    <definedName name="電力量＿施設9" localSheetId="2">[1]入札金額積算内訳書!#REF!</definedName>
    <definedName name="電力量＿施設9">入札金額積算内訳書!#REF!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8" l="1"/>
  <c r="E21" i="8"/>
  <c r="F21" i="8"/>
  <c r="G21" i="8"/>
  <c r="H21" i="8"/>
  <c r="I21" i="8"/>
  <c r="J21" i="8"/>
  <c r="K21" i="8"/>
  <c r="L21" i="8"/>
  <c r="M21" i="8"/>
  <c r="N21" i="8"/>
  <c r="O21" i="8"/>
  <c r="J22" i="8"/>
  <c r="K22" i="8"/>
  <c r="L22" i="8"/>
  <c r="J23" i="8"/>
  <c r="K23" i="8"/>
  <c r="L23" i="8"/>
  <c r="D24" i="8"/>
  <c r="E24" i="8"/>
  <c r="F24" i="8"/>
  <c r="G24" i="8"/>
  <c r="H24" i="8"/>
  <c r="I24" i="8"/>
  <c r="M24" i="8"/>
  <c r="N24" i="8"/>
  <c r="O24" i="8"/>
  <c r="D25" i="8"/>
  <c r="E25" i="8"/>
  <c r="F25" i="8"/>
  <c r="F27" i="8" s="1"/>
  <c r="G25" i="8"/>
  <c r="G27" i="8" s="1"/>
  <c r="H25" i="8"/>
  <c r="I25" i="8"/>
  <c r="J25" i="8"/>
  <c r="K25" i="8"/>
  <c r="L25" i="8"/>
  <c r="M25" i="8"/>
  <c r="N25" i="8"/>
  <c r="O25" i="8"/>
  <c r="O27" i="8" s="1"/>
  <c r="D26" i="8"/>
  <c r="E26" i="8"/>
  <c r="F26" i="8"/>
  <c r="G26" i="8"/>
  <c r="H26" i="8"/>
  <c r="I26" i="8"/>
  <c r="J26" i="8"/>
  <c r="K26" i="8"/>
  <c r="L26" i="8"/>
  <c r="M26" i="8"/>
  <c r="N26" i="8"/>
  <c r="O26" i="8"/>
  <c r="M27" i="8" l="1"/>
  <c r="E27" i="8"/>
  <c r="H27" i="8"/>
  <c r="N27" i="8"/>
  <c r="D27" i="8"/>
  <c r="K27" i="8"/>
  <c r="L27" i="8"/>
  <c r="J27" i="8"/>
  <c r="I27" i="8"/>
  <c r="H75" i="8" l="1"/>
  <c r="O150" i="8" l="1"/>
  <c r="G49" i="8" l="1"/>
  <c r="F49" i="8"/>
  <c r="L100" i="8" l="1"/>
  <c r="I49" i="8"/>
  <c r="E99" i="8"/>
  <c r="G48" i="8"/>
  <c r="H127" i="8"/>
  <c r="F100" i="8"/>
  <c r="D151" i="8"/>
  <c r="J125" i="8"/>
  <c r="N76" i="8"/>
  <c r="E151" i="8"/>
  <c r="L151" i="8"/>
  <c r="O48" i="8"/>
  <c r="N150" i="8"/>
  <c r="M126" i="8"/>
  <c r="E150" i="8"/>
  <c r="J127" i="8"/>
  <c r="G99" i="8"/>
  <c r="G151" i="8"/>
  <c r="K127" i="8"/>
  <c r="J151" i="8"/>
  <c r="O100" i="8"/>
  <c r="H151" i="8"/>
  <c r="L46" i="8"/>
  <c r="G127" i="8"/>
  <c r="O99" i="8"/>
  <c r="N100" i="8"/>
  <c r="O126" i="8"/>
  <c r="G126" i="8"/>
  <c r="H49" i="8"/>
  <c r="F126" i="8"/>
  <c r="N127" i="8"/>
  <c r="K124" i="8"/>
  <c r="L74" i="8"/>
  <c r="M150" i="8"/>
  <c r="L73" i="8"/>
  <c r="J100" i="8"/>
  <c r="I48" i="8"/>
  <c r="J148" i="8"/>
  <c r="H48" i="8"/>
  <c r="F75" i="8"/>
  <c r="N48" i="8"/>
  <c r="H99" i="8"/>
  <c r="D75" i="8"/>
  <c r="I150" i="8"/>
  <c r="E100" i="8"/>
  <c r="L148" i="8"/>
  <c r="K148" i="8"/>
  <c r="K100" i="8"/>
  <c r="H100" i="8"/>
  <c r="J124" i="8"/>
  <c r="J74" i="8"/>
  <c r="D48" i="8"/>
  <c r="J47" i="8"/>
  <c r="K49" i="8"/>
  <c r="N126" i="8"/>
  <c r="G100" i="8"/>
  <c r="M151" i="8"/>
  <c r="D49" i="8"/>
  <c r="L127" i="8"/>
  <c r="M99" i="8"/>
  <c r="F48" i="8"/>
  <c r="I75" i="8"/>
  <c r="O76" i="8"/>
  <c r="K76" i="8"/>
  <c r="J76" i="8"/>
  <c r="O75" i="8"/>
  <c r="F76" i="8"/>
  <c r="L47" i="8"/>
  <c r="K125" i="8"/>
  <c r="K46" i="8"/>
  <c r="K98" i="8"/>
  <c r="N151" i="8"/>
  <c r="L98" i="8"/>
  <c r="F150" i="8"/>
  <c r="M75" i="8"/>
  <c r="D126" i="8"/>
  <c r="I127" i="8"/>
  <c r="M100" i="8"/>
  <c r="J73" i="8"/>
  <c r="H126" i="8"/>
  <c r="D76" i="8"/>
  <c r="H76" i="8"/>
  <c r="O49" i="8"/>
  <c r="D99" i="8"/>
  <c r="I76" i="8"/>
  <c r="E75" i="8"/>
  <c r="L76" i="8"/>
  <c r="O127" i="8"/>
  <c r="F151" i="8"/>
  <c r="F127" i="8"/>
  <c r="N99" i="8"/>
  <c r="M76" i="8"/>
  <c r="H150" i="8"/>
  <c r="E49" i="8"/>
  <c r="G76" i="8"/>
  <c r="M127" i="8"/>
  <c r="D100" i="8"/>
  <c r="G75" i="8"/>
  <c r="K74" i="8"/>
  <c r="E76" i="8"/>
  <c r="E48" i="8"/>
  <c r="M49" i="8"/>
  <c r="J49" i="8"/>
  <c r="K151" i="8"/>
  <c r="L149" i="8"/>
  <c r="I99" i="8"/>
  <c r="K149" i="8"/>
  <c r="D150" i="8"/>
  <c r="K97" i="8"/>
  <c r="L125" i="8"/>
  <c r="J46" i="8"/>
  <c r="D127" i="8"/>
  <c r="O151" i="8"/>
  <c r="L97" i="8"/>
  <c r="L49" i="8"/>
  <c r="J98" i="8"/>
  <c r="J97" i="8"/>
  <c r="J149" i="8"/>
  <c r="I126" i="8"/>
  <c r="N75" i="8"/>
  <c r="E127" i="8"/>
  <c r="G150" i="8"/>
  <c r="L124" i="8"/>
  <c r="K47" i="8"/>
  <c r="I151" i="8"/>
  <c r="E126" i="8"/>
  <c r="I100" i="8"/>
  <c r="N49" i="8"/>
  <c r="F99" i="8"/>
  <c r="M48" i="8"/>
  <c r="K73" i="8"/>
  <c r="G123" i="8" l="1"/>
  <c r="G128" i="8"/>
  <c r="K128" i="8"/>
  <c r="K123" i="8"/>
  <c r="M96" i="8"/>
  <c r="M101" i="8"/>
  <c r="E50" i="8"/>
  <c r="E45" i="8"/>
  <c r="F77" i="8"/>
  <c r="F72" i="8"/>
  <c r="H77" i="8"/>
  <c r="H72" i="8"/>
  <c r="I152" i="8"/>
  <c r="I147" i="8"/>
  <c r="L152" i="8"/>
  <c r="L147" i="8"/>
  <c r="E123" i="8"/>
  <c r="E128" i="8"/>
  <c r="I96" i="8"/>
  <c r="I101" i="8"/>
  <c r="O50" i="8"/>
  <c r="O45" i="8"/>
  <c r="L50" i="8"/>
  <c r="L45" i="8"/>
  <c r="M72" i="8"/>
  <c r="M77" i="8"/>
  <c r="M78" i="8" s="1"/>
  <c r="M152" i="8"/>
  <c r="M147" i="8"/>
  <c r="J147" i="8"/>
  <c r="J152" i="8"/>
  <c r="F128" i="8"/>
  <c r="F123" i="8"/>
  <c r="H96" i="8"/>
  <c r="H101" i="8"/>
  <c r="E101" i="8"/>
  <c r="E96" i="8"/>
  <c r="H45" i="8"/>
  <c r="H50" i="8"/>
  <c r="G50" i="8"/>
  <c r="G45" i="8"/>
  <c r="J72" i="8"/>
  <c r="J77" i="8"/>
  <c r="F147" i="8"/>
  <c r="F152" i="8"/>
  <c r="L123" i="8"/>
  <c r="L128" i="8"/>
  <c r="K101" i="8"/>
  <c r="K96" i="8"/>
  <c r="N96" i="8"/>
  <c r="N101" i="8"/>
  <c r="F50" i="8"/>
  <c r="F45" i="8"/>
  <c r="K45" i="8"/>
  <c r="K50" i="8"/>
  <c r="K72" i="8"/>
  <c r="K77" i="8"/>
  <c r="N152" i="8"/>
  <c r="N147" i="8"/>
  <c r="H123" i="8"/>
  <c r="H128" i="8"/>
  <c r="O101" i="8"/>
  <c r="O96" i="8"/>
  <c r="F96" i="8"/>
  <c r="F101" i="8"/>
  <c r="M45" i="8"/>
  <c r="M50" i="8"/>
  <c r="I45" i="8"/>
  <c r="I50" i="8"/>
  <c r="N72" i="8"/>
  <c r="N77" i="8"/>
  <c r="N78" i="8" s="1"/>
  <c r="O152" i="8"/>
  <c r="O147" i="8"/>
  <c r="I128" i="8"/>
  <c r="I123" i="8"/>
  <c r="N128" i="8"/>
  <c r="N123" i="8"/>
  <c r="D101" i="8"/>
  <c r="D96" i="8"/>
  <c r="L101" i="8"/>
  <c r="L96" i="8"/>
  <c r="N50" i="8"/>
  <c r="N45" i="8"/>
  <c r="E77" i="8"/>
  <c r="E72" i="8"/>
  <c r="O77" i="8"/>
  <c r="O72" i="8"/>
  <c r="G147" i="8"/>
  <c r="G152" i="8"/>
  <c r="M123" i="8"/>
  <c r="M128" i="8"/>
  <c r="M129" i="8" s="1"/>
  <c r="J128" i="8"/>
  <c r="J123" i="8"/>
  <c r="J101" i="8"/>
  <c r="J96" i="8"/>
  <c r="D50" i="8"/>
  <c r="D45" i="8"/>
  <c r="G72" i="8"/>
  <c r="G77" i="8"/>
  <c r="G78" i="8" s="1"/>
  <c r="I72" i="8"/>
  <c r="I77" i="8"/>
  <c r="D152" i="8"/>
  <c r="D147" i="8"/>
  <c r="K152" i="8"/>
  <c r="K147" i="8"/>
  <c r="D123" i="8"/>
  <c r="D128" i="8"/>
  <c r="O128" i="8"/>
  <c r="O123" i="8"/>
  <c r="G96" i="8"/>
  <c r="G101" i="8"/>
  <c r="J50" i="8"/>
  <c r="J45" i="8"/>
  <c r="D77" i="8"/>
  <c r="D72" i="8"/>
  <c r="L77" i="8"/>
  <c r="L72" i="8"/>
  <c r="H152" i="8"/>
  <c r="H147" i="8"/>
  <c r="E152" i="8"/>
  <c r="E147" i="8"/>
  <c r="G102" i="8" l="1"/>
  <c r="K78" i="8"/>
  <c r="K51" i="8"/>
  <c r="D129" i="8"/>
  <c r="E129" i="8"/>
  <c r="G153" i="8"/>
  <c r="M51" i="8"/>
  <c r="H129" i="8"/>
  <c r="F153" i="8"/>
  <c r="I78" i="8"/>
  <c r="F102" i="8"/>
  <c r="J153" i="8"/>
  <c r="G51" i="8"/>
  <c r="N153" i="8"/>
  <c r="I153" i="8"/>
  <c r="L129" i="8"/>
  <c r="H51" i="8"/>
  <c r="I51" i="8"/>
  <c r="F51" i="8"/>
  <c r="I102" i="8"/>
  <c r="L153" i="8"/>
  <c r="E51" i="8"/>
  <c r="G129" i="8"/>
  <c r="D153" i="8"/>
  <c r="J129" i="8"/>
  <c r="E78" i="8"/>
  <c r="I129" i="8"/>
  <c r="H78" i="8"/>
  <c r="F129" i="8"/>
  <c r="L51" i="8"/>
  <c r="E102" i="8"/>
  <c r="F78" i="8"/>
  <c r="H153" i="8"/>
  <c r="L102" i="8"/>
  <c r="O102" i="8"/>
  <c r="J78" i="8"/>
  <c r="H102" i="8"/>
  <c r="O51" i="8"/>
  <c r="K129" i="8"/>
  <c r="D78" i="8"/>
  <c r="J102" i="8"/>
  <c r="K102" i="8"/>
  <c r="E153" i="8"/>
  <c r="J51" i="8"/>
  <c r="O129" i="8"/>
  <c r="N51" i="8"/>
  <c r="O153" i="8"/>
  <c r="L78" i="8"/>
  <c r="K153" i="8"/>
  <c r="D51" i="8"/>
  <c r="O78" i="8"/>
  <c r="D102" i="8"/>
  <c r="N129" i="8"/>
  <c r="N102" i="8"/>
  <c r="M153" i="8"/>
  <c r="M102" i="8"/>
  <c r="D161" i="8" l="1"/>
  <c r="M161" i="8"/>
  <c r="M162" i="8" s="1"/>
  <c r="I161" i="8"/>
  <c r="I162" i="8" s="1"/>
  <c r="K161" i="8"/>
  <c r="K162" i="8" s="1"/>
  <c r="E161" i="8"/>
  <c r="E162" i="8" s="1"/>
  <c r="P51" i="8"/>
  <c r="O161" i="8"/>
  <c r="O162" i="8" s="1"/>
  <c r="N161" i="8"/>
  <c r="N162" i="8" s="1"/>
  <c r="L161" i="8"/>
  <c r="L162" i="8" s="1"/>
  <c r="G161" i="8"/>
  <c r="G162" i="8" s="1"/>
  <c r="P129" i="8"/>
  <c r="F161" i="8"/>
  <c r="F162" i="8" s="1"/>
  <c r="H161" i="8"/>
  <c r="H162" i="8" s="1"/>
  <c r="J161" i="8"/>
  <c r="J162" i="8" s="1"/>
  <c r="P27" i="8"/>
  <c r="P102" i="8"/>
  <c r="P78" i="8"/>
  <c r="P153" i="8"/>
  <c r="D162" i="8" l="1"/>
  <c r="P162" i="8" s="1"/>
  <c r="K166" i="8" s="1"/>
  <c r="P161" i="8"/>
</calcChain>
</file>

<file path=xl/sharedStrings.xml><?xml version="1.0" encoding="utf-8"?>
<sst xmlns="http://schemas.openxmlformats.org/spreadsheetml/2006/main" count="683" uniqueCount="165">
  <si>
    <t>～</t>
    <phoneticPr fontId="5"/>
  </si>
  <si>
    <t>指定項目：予定値</t>
    <rPh sb="0" eb="2">
      <t>シテイ</t>
    </rPh>
    <rPh sb="2" eb="4">
      <t>コウモク</t>
    </rPh>
    <rPh sb="5" eb="7">
      <t>ヨテイ</t>
    </rPh>
    <rPh sb="7" eb="8">
      <t>チ</t>
    </rPh>
    <phoneticPr fontId="23"/>
  </si>
  <si>
    <t>算定要領</t>
    <rPh sb="0" eb="2">
      <t>サンテイ</t>
    </rPh>
    <rPh sb="2" eb="4">
      <t>ヨウリョウ</t>
    </rPh>
    <phoneticPr fontId="23"/>
  </si>
  <si>
    <t>合計</t>
    <rPh sb="0" eb="2">
      <t>ゴウケイ</t>
    </rPh>
    <phoneticPr fontId="23"/>
  </si>
  <si>
    <t>a</t>
    <phoneticPr fontId="23"/>
  </si>
  <si>
    <t>b</t>
    <phoneticPr fontId="23"/>
  </si>
  <si>
    <t>c</t>
    <phoneticPr fontId="23"/>
  </si>
  <si>
    <t>d</t>
    <phoneticPr fontId="23"/>
  </si>
  <si>
    <t>使用電力料金の算定区分</t>
    <rPh sb="0" eb="2">
      <t>シヨウ</t>
    </rPh>
    <rPh sb="2" eb="4">
      <t>デンリョク</t>
    </rPh>
    <rPh sb="4" eb="6">
      <t>リョウキン</t>
    </rPh>
    <rPh sb="7" eb="9">
      <t>サンテイ</t>
    </rPh>
    <rPh sb="9" eb="11">
      <t>クブン</t>
    </rPh>
    <phoneticPr fontId="23"/>
  </si>
  <si>
    <t>使用電力料金の算定明細</t>
    <rPh sb="0" eb="2">
      <t>シヨウ</t>
    </rPh>
    <rPh sb="2" eb="4">
      <t>デンリョク</t>
    </rPh>
    <rPh sb="4" eb="6">
      <t>リョウキン</t>
    </rPh>
    <rPh sb="7" eb="9">
      <t>サンテイ</t>
    </rPh>
    <rPh sb="9" eb="11">
      <t>メイサイ</t>
    </rPh>
    <phoneticPr fontId="23"/>
  </si>
  <si>
    <t>≪留意事項≫</t>
    <rPh sb="1" eb="3">
      <t>リュウイ</t>
    </rPh>
    <rPh sb="3" eb="5">
      <t>ジコウ</t>
    </rPh>
    <phoneticPr fontId="6"/>
  </si>
  <si>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6"/>
  </si>
  <si>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6"/>
  </si>
  <si>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6"/>
  </si>
  <si>
    <t>５月</t>
  </si>
  <si>
    <t>６月</t>
  </si>
  <si>
    <t>７月</t>
  </si>
  <si>
    <t>８月</t>
  </si>
  <si>
    <t>９月</t>
  </si>
  <si>
    <t>１０月</t>
  </si>
  <si>
    <t>１１月</t>
  </si>
  <si>
    <t>１月</t>
    <rPh sb="1" eb="2">
      <t>ガツ</t>
    </rPh>
    <phoneticPr fontId="5"/>
  </si>
  <si>
    <t>備考</t>
    <rPh sb="0" eb="2">
      <t>ビコウ</t>
    </rPh>
    <phoneticPr fontId="23"/>
  </si>
  <si>
    <t>e</t>
    <phoneticPr fontId="23"/>
  </si>
  <si>
    <t>f</t>
    <phoneticPr fontId="23"/>
  </si>
  <si>
    <t>h=d*右欄単価</t>
    <phoneticPr fontId="23"/>
  </si>
  <si>
    <t>i=e*右欄単価</t>
    <phoneticPr fontId="23"/>
  </si>
  <si>
    <t>ピーク使用量 (kWh)</t>
    <rPh sb="3" eb="5">
      <t>シヨウ</t>
    </rPh>
    <rPh sb="5" eb="6">
      <t>リョウ</t>
    </rPh>
    <phoneticPr fontId="23"/>
  </si>
  <si>
    <t>昼間使用量 (kWh)</t>
    <phoneticPr fontId="23"/>
  </si>
  <si>
    <t>夜間使用量 (kWh)</t>
    <phoneticPr fontId="23"/>
  </si>
  <si>
    <t>基本料金 (円)</t>
    <rPh sb="6" eb="7">
      <t>エン</t>
    </rPh>
    <phoneticPr fontId="23"/>
  </si>
  <si>
    <t>ピーク料金 (円)</t>
    <phoneticPr fontId="23"/>
  </si>
  <si>
    <t>夜間料金 (円)</t>
    <phoneticPr fontId="23"/>
  </si>
  <si>
    <t>予定使用電力量 ※(kWh)</t>
    <rPh sb="0" eb="2">
      <t>ヨテイ</t>
    </rPh>
    <rPh sb="2" eb="4">
      <t>シヨウ</t>
    </rPh>
    <rPh sb="4" eb="6">
      <t>デンリョク</t>
    </rPh>
    <rPh sb="6" eb="7">
      <t>リョウ</t>
    </rPh>
    <phoneticPr fontId="23"/>
  </si>
  <si>
    <t>予定使用電力量 (kWh)</t>
    <rPh sb="0" eb="2">
      <t>ヨテイ</t>
    </rPh>
    <rPh sb="2" eb="4">
      <t>シヨウ</t>
    </rPh>
    <rPh sb="4" eb="6">
      <t>デンリョク</t>
    </rPh>
    <rPh sb="6" eb="7">
      <t>リョウ</t>
    </rPh>
    <phoneticPr fontId="23"/>
  </si>
  <si>
    <t>予定契約電力 (kW)</t>
    <rPh sb="0" eb="2">
      <t>ヨテイ</t>
    </rPh>
    <rPh sb="2" eb="4">
      <t>ケイヤク</t>
    </rPh>
    <rPh sb="4" eb="6">
      <t>デンリョク</t>
    </rPh>
    <phoneticPr fontId="23"/>
  </si>
  <si>
    <t>年月</t>
    <rPh sb="0" eb="1">
      <t>ネン</t>
    </rPh>
    <rPh sb="1" eb="2">
      <t>ガツ</t>
    </rPh>
    <phoneticPr fontId="23"/>
  </si>
  <si>
    <t>単価入力欄(少数2位まで)</t>
    <rPh sb="0" eb="2">
      <t>タンカ</t>
    </rPh>
    <rPh sb="2" eb="4">
      <t>ニュウリョク</t>
    </rPh>
    <rPh sb="4" eb="5">
      <t>ラン</t>
    </rPh>
    <rPh sb="6" eb="8">
      <t>ショウスウ</t>
    </rPh>
    <rPh sb="9" eb="10">
      <t>イ</t>
    </rPh>
    <phoneticPr fontId="23"/>
  </si>
  <si>
    <t>※1　g=b*右欄単価*（1.85-c/100)【少数第3位以下切り捨て】</t>
    <phoneticPr fontId="5"/>
  </si>
  <si>
    <t>※1</t>
    <phoneticPr fontId="5"/>
  </si>
  <si>
    <t>夏季料金 (円)</t>
    <rPh sb="0" eb="2">
      <t>カキ</t>
    </rPh>
    <phoneticPr fontId="23"/>
  </si>
  <si>
    <t>その他季料金 (円)</t>
    <rPh sb="2" eb="3">
      <t>タ</t>
    </rPh>
    <rPh sb="3" eb="4">
      <t>キ</t>
    </rPh>
    <rPh sb="4" eb="6">
      <t>リョウキン</t>
    </rPh>
    <phoneticPr fontId="23"/>
  </si>
  <si>
    <t>ｊ=e*右欄単価</t>
    <phoneticPr fontId="23"/>
  </si>
  <si>
    <t>k=f*右欄単価</t>
    <phoneticPr fontId="23"/>
  </si>
  <si>
    <t>設備容量：</t>
    <rPh sb="0" eb="2">
      <t>セツビ</t>
    </rPh>
    <rPh sb="2" eb="4">
      <t>ヨウリョウ</t>
    </rPh>
    <phoneticPr fontId="5"/>
  </si>
  <si>
    <t>契約電力(予定)：</t>
    <rPh sb="0" eb="2">
      <t>ケイヤク</t>
    </rPh>
    <rPh sb="2" eb="4">
      <t>デンリョク</t>
    </rPh>
    <rPh sb="5" eb="7">
      <t>ヨテイ</t>
    </rPh>
    <phoneticPr fontId="5"/>
  </si>
  <si>
    <t>非常用自家発電設備：</t>
    <rPh sb="0" eb="3">
      <t>ヒジョウヨウ</t>
    </rPh>
    <rPh sb="3" eb="5">
      <t>ジカ</t>
    </rPh>
    <rPh sb="5" eb="7">
      <t>ハツデン</t>
    </rPh>
    <rPh sb="7" eb="9">
      <t>セツビ</t>
    </rPh>
    <phoneticPr fontId="5"/>
  </si>
  <si>
    <t>常用自家発電設備：</t>
    <rPh sb="0" eb="2">
      <t>ジョウヨウ</t>
    </rPh>
    <rPh sb="2" eb="4">
      <t>ジカ</t>
    </rPh>
    <rPh sb="4" eb="6">
      <t>ハツデン</t>
    </rPh>
    <rPh sb="6" eb="8">
      <t>セツビ</t>
    </rPh>
    <phoneticPr fontId="5"/>
  </si>
  <si>
    <t>最大需要電力 (kW)</t>
    <rPh sb="0" eb="2">
      <t>サイダイ</t>
    </rPh>
    <rPh sb="2" eb="4">
      <t>ジュヨウ</t>
    </rPh>
    <rPh sb="4" eb="6">
      <t>デンリョク</t>
    </rPh>
    <phoneticPr fontId="23"/>
  </si>
  <si>
    <t>負荷率 (%)</t>
    <rPh sb="0" eb="2">
      <t>フカ</t>
    </rPh>
    <rPh sb="2" eb="3">
      <t>リツ</t>
    </rPh>
    <phoneticPr fontId="23"/>
  </si>
  <si>
    <t>g ※1</t>
    <phoneticPr fontId="5"/>
  </si>
  <si>
    <t>g　※1</t>
    <phoneticPr fontId="5"/>
  </si>
  <si>
    <t>（ 契約期間 使用電力料合計 ）</t>
    <rPh sb="2" eb="4">
      <t>ケイヤク</t>
    </rPh>
    <rPh sb="4" eb="6">
      <t>キカン</t>
    </rPh>
    <rPh sb="7" eb="9">
      <t>シヨウ</t>
    </rPh>
    <rPh sb="9" eb="11">
      <t>デンリョク</t>
    </rPh>
    <rPh sb="11" eb="12">
      <t>リョウ</t>
    </rPh>
    <rPh sb="12" eb="14">
      <t>ゴウケイ</t>
    </rPh>
    <phoneticPr fontId="23"/>
  </si>
  <si>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6"/>
  </si>
  <si>
    <r>
      <t>・ピーク時間とは，夏季の毎日13時から16時までとし，休日等</t>
    </r>
    <r>
      <rPr>
        <sz val="11"/>
        <rFont val="ＭＳ Ｐゴシック"/>
        <family val="3"/>
        <charset val="128"/>
      </rPr>
      <t>(※1)の該当する時間を除く。</t>
    </r>
    <rPh sb="4" eb="6">
      <t>ジカン</t>
    </rPh>
    <rPh sb="9" eb="11">
      <t>カキ</t>
    </rPh>
    <rPh sb="12" eb="14">
      <t>マイニチ</t>
    </rPh>
    <rPh sb="16" eb="17">
      <t>ジ</t>
    </rPh>
    <rPh sb="21" eb="22">
      <t>ジ</t>
    </rPh>
    <rPh sb="27" eb="29">
      <t>キュウジツ</t>
    </rPh>
    <rPh sb="29" eb="30">
      <t>トウ</t>
    </rPh>
    <rPh sb="35" eb="37">
      <t>ガイトウ</t>
    </rPh>
    <rPh sb="39" eb="41">
      <t>ジカン</t>
    </rPh>
    <rPh sb="42" eb="43">
      <t>ノゾ</t>
    </rPh>
    <phoneticPr fontId="6"/>
  </si>
  <si>
    <t>・昼間時間とは8時から22時までとし，ピーク時間及び休日等(※1)の該当する時間を除く。</t>
    <rPh sb="24" eb="25">
      <t>オヨ</t>
    </rPh>
    <rPh sb="26" eb="28">
      <t>キュウジツ</t>
    </rPh>
    <rPh sb="28" eb="29">
      <t>トウ</t>
    </rPh>
    <rPh sb="34" eb="36">
      <t>ガイトウ</t>
    </rPh>
    <rPh sb="38" eb="40">
      <t>ジカン</t>
    </rPh>
    <rPh sb="41" eb="42">
      <t>ノゾ</t>
    </rPh>
    <phoneticPr fontId="5"/>
  </si>
  <si>
    <t>・夜間時間とは，ピーク時間及び昼間時間以外とする。</t>
    <rPh sb="1" eb="3">
      <t>ヤカン</t>
    </rPh>
    <rPh sb="3" eb="5">
      <t>ジカン</t>
    </rPh>
    <rPh sb="11" eb="13">
      <t>ジカン</t>
    </rPh>
    <rPh sb="13" eb="14">
      <t>オヨ</t>
    </rPh>
    <rPh sb="15" eb="17">
      <t>ヒルマ</t>
    </rPh>
    <rPh sb="17" eb="19">
      <t>ジカン</t>
    </rPh>
    <rPh sb="19" eb="21">
      <t>イガイ</t>
    </rPh>
    <phoneticPr fontId="6"/>
  </si>
  <si>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6"/>
  </si>
  <si>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6"/>
  </si>
  <si>
    <t>※1　休日等とは，日曜日，「国民の祝日に関する法律」に規定する休日，1月2日，1月3日，1月4日，</t>
    <rPh sb="3" eb="5">
      <t>キュウジツ</t>
    </rPh>
    <rPh sb="5" eb="6">
      <t>トウ</t>
    </rPh>
    <rPh sb="9" eb="12">
      <t>ニチヨウビ</t>
    </rPh>
    <rPh sb="14" eb="16">
      <t>コクミン</t>
    </rPh>
    <rPh sb="17" eb="19">
      <t>シュクジツ</t>
    </rPh>
    <rPh sb="20" eb="21">
      <t>カン</t>
    </rPh>
    <rPh sb="23" eb="25">
      <t>ホウリツ</t>
    </rPh>
    <rPh sb="27" eb="29">
      <t>キテイ</t>
    </rPh>
    <rPh sb="31" eb="33">
      <t>キュウジツ</t>
    </rPh>
    <rPh sb="35" eb="36">
      <t>ガツ</t>
    </rPh>
    <rPh sb="37" eb="38">
      <t>ニチ</t>
    </rPh>
    <rPh sb="40" eb="41">
      <t>ガツ</t>
    </rPh>
    <rPh sb="42" eb="43">
      <t>ニチ</t>
    </rPh>
    <rPh sb="45" eb="46">
      <t>ガツ</t>
    </rPh>
    <rPh sb="47" eb="48">
      <t>ニチ</t>
    </rPh>
    <phoneticPr fontId="5"/>
  </si>
  <si>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5"/>
  </si>
  <si>
    <t>契約電力(予定) (kW)</t>
    <rPh sb="0" eb="2">
      <t>ケイヤク</t>
    </rPh>
    <rPh sb="2" eb="4">
      <t>デンリョク</t>
    </rPh>
    <rPh sb="5" eb="7">
      <t>ヨテイ</t>
    </rPh>
    <phoneticPr fontId="23"/>
  </si>
  <si>
    <t>契約電力(実績) (kW)</t>
    <rPh sb="5" eb="7">
      <t>ジッセキ</t>
    </rPh>
    <phoneticPr fontId="5"/>
  </si>
  <si>
    <t>力率(予定) (％)</t>
    <rPh sb="0" eb="2">
      <t>リキリツ</t>
    </rPh>
    <rPh sb="3" eb="5">
      <t>ヨテイ</t>
    </rPh>
    <phoneticPr fontId="23"/>
  </si>
  <si>
    <t>力率(実績) (％)</t>
    <rPh sb="0" eb="2">
      <t>リキリツ</t>
    </rPh>
    <rPh sb="3" eb="5">
      <t>ジッセキ</t>
    </rPh>
    <phoneticPr fontId="23"/>
  </si>
  <si>
    <t>契約電力(実績) (kW)</t>
    <rPh sb="0" eb="2">
      <t>ケイヤク</t>
    </rPh>
    <rPh sb="2" eb="4">
      <t>デンリョク</t>
    </rPh>
    <rPh sb="5" eb="7">
      <t>ジッセキ</t>
    </rPh>
    <phoneticPr fontId="23"/>
  </si>
  <si>
    <t>力率(予定） (％)</t>
    <rPh sb="0" eb="2">
      <t>リキリツ</t>
    </rPh>
    <rPh sb="3" eb="5">
      <t>ヨテイ</t>
    </rPh>
    <phoneticPr fontId="23"/>
  </si>
  <si>
    <t>入札金額積算内訳書</t>
    <phoneticPr fontId="23"/>
  </si>
  <si>
    <t>南中山配水所</t>
  </si>
  <si>
    <t>館送水ポンプ場</t>
  </si>
  <si>
    <t>赤坂配水所</t>
  </si>
  <si>
    <t>寺岡配水所</t>
  </si>
  <si>
    <t>施設番号</t>
    <rPh sb="0" eb="2">
      <t>シセツ</t>
    </rPh>
    <rPh sb="2" eb="4">
      <t>バンゴウ</t>
    </rPh>
    <phoneticPr fontId="5"/>
  </si>
  <si>
    <t>（電力需給契約書　明細）</t>
    <rPh sb="1" eb="3">
      <t>デンリョク</t>
    </rPh>
    <rPh sb="3" eb="5">
      <t>ジュキュウ</t>
    </rPh>
    <rPh sb="5" eb="8">
      <t>ケイヤクショ</t>
    </rPh>
    <rPh sb="9" eb="11">
      <t>メイサイ</t>
    </rPh>
    <phoneticPr fontId="5"/>
  </si>
  <si>
    <t>件 名 ：</t>
    <rPh sb="0" eb="1">
      <t>ケン</t>
    </rPh>
    <rPh sb="2" eb="3">
      <t>メイ</t>
    </rPh>
    <phoneticPr fontId="5"/>
  </si>
  <si>
    <t>電力料金単価（円／ｋＷｈ）</t>
    <rPh sb="0" eb="2">
      <t>デンリョク</t>
    </rPh>
    <rPh sb="2" eb="4">
      <t>リョウキン</t>
    </rPh>
    <rPh sb="4" eb="6">
      <t>タンカ</t>
    </rPh>
    <phoneticPr fontId="5"/>
  </si>
  <si>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5"/>
  </si>
  <si>
    <t>円／ｋW</t>
    <rPh sb="0" eb="1">
      <t>エン</t>
    </rPh>
    <phoneticPr fontId="5"/>
  </si>
  <si>
    <t>円／ｋＷｈ</t>
    <phoneticPr fontId="5"/>
  </si>
  <si>
    <t>ピーク</t>
    <phoneticPr fontId="5"/>
  </si>
  <si>
    <t>夜間</t>
    <rPh sb="0" eb="2">
      <t>ヤカン</t>
    </rPh>
    <phoneticPr fontId="5"/>
  </si>
  <si>
    <t>その他季</t>
    <rPh sb="2" eb="3">
      <t>タ</t>
    </rPh>
    <rPh sb="3" eb="4">
      <t>キ</t>
    </rPh>
    <phoneticPr fontId="5"/>
  </si>
  <si>
    <t>夏季</t>
    <rPh sb="0" eb="1">
      <t>ナツ</t>
    </rPh>
    <rPh sb="1" eb="2">
      <t>キ</t>
    </rPh>
    <phoneticPr fontId="5"/>
  </si>
  <si>
    <t>割引率</t>
    <rPh sb="0" eb="2">
      <t>ワリビキ</t>
    </rPh>
    <rPh sb="2" eb="3">
      <t>リツ</t>
    </rPh>
    <phoneticPr fontId="5"/>
  </si>
  <si>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5"/>
  </si>
  <si>
    <t>長期割引額 (円)</t>
    <rPh sb="0" eb="2">
      <t>チョウキ</t>
    </rPh>
    <rPh sb="2" eb="4">
      <t>ワリビキ</t>
    </rPh>
    <rPh sb="4" eb="5">
      <t>ガク</t>
    </rPh>
    <phoneticPr fontId="23"/>
  </si>
  <si>
    <t>L=b*右欄単価</t>
    <phoneticPr fontId="23"/>
  </si>
  <si>
    <t>Σ(g～k)-L 【整数止】</t>
    <rPh sb="10" eb="12">
      <t>セイスウ</t>
    </rPh>
    <rPh sb="12" eb="13">
      <t>ト</t>
    </rPh>
    <phoneticPr fontId="23"/>
  </si>
  <si>
    <t>＝</t>
    <phoneticPr fontId="23"/>
  </si>
  <si>
    <t>(税込み)</t>
    <rPh sb="1" eb="3">
      <t>ゼイコ</t>
    </rPh>
    <phoneticPr fontId="5"/>
  </si>
  <si>
    <t>ｽﾏｰﾄﾒｰﾀｰ設置状況：</t>
    <rPh sb="8" eb="10">
      <t>セッチ</t>
    </rPh>
    <rPh sb="10" eb="12">
      <t>ジョウキョウ</t>
    </rPh>
    <phoneticPr fontId="5"/>
  </si>
  <si>
    <t>（小数点以下を四捨五入）</t>
    <rPh sb="1" eb="3">
      <t>ショウスウ</t>
    </rPh>
    <rPh sb="4" eb="6">
      <t>イカ</t>
    </rPh>
    <rPh sb="7" eb="11">
      <t>シシャゴニュウ</t>
    </rPh>
    <phoneticPr fontId="23"/>
  </si>
  <si>
    <t>設計金額 (税込み)</t>
    <rPh sb="0" eb="2">
      <t>セッケイ</t>
    </rPh>
    <rPh sb="2" eb="4">
      <t>キンガク</t>
    </rPh>
    <rPh sb="6" eb="8">
      <t>ゼイコ</t>
    </rPh>
    <phoneticPr fontId="23"/>
  </si>
  <si>
    <t>・入札書の金額と本内訳書の入札書記入額（税込み金額）の金額が一致しなければならない。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1">
      <t>ゼイ</t>
    </rPh>
    <rPh sb="21" eb="22">
      <t>コ</t>
    </rPh>
    <rPh sb="23" eb="25">
      <t>キンガク</t>
    </rPh>
    <rPh sb="27" eb="29">
      <t>キンガク</t>
    </rPh>
    <rPh sb="30" eb="32">
      <t>イッチ</t>
    </rPh>
    <phoneticPr fontId="6"/>
  </si>
  <si>
    <t>仙台市水道局　綱木坂送水ポンプ場外５施設 電力需給</t>
    <rPh sb="0" eb="2">
      <t>センダイ</t>
    </rPh>
    <rPh sb="2" eb="3">
      <t>シ</t>
    </rPh>
    <rPh sb="3" eb="5">
      <t>スイドウ</t>
    </rPh>
    <rPh sb="5" eb="6">
      <t>キョク</t>
    </rPh>
    <rPh sb="7" eb="8">
      <t>ツナ</t>
    </rPh>
    <rPh sb="8" eb="10">
      <t>キサカ</t>
    </rPh>
    <rPh sb="10" eb="12">
      <t>ソウスイ</t>
    </rPh>
    <rPh sb="15" eb="16">
      <t>ジョウ</t>
    </rPh>
    <rPh sb="16" eb="17">
      <t>ガイ</t>
    </rPh>
    <rPh sb="18" eb="20">
      <t>シセツ</t>
    </rPh>
    <rPh sb="21" eb="23">
      <t>デンリョク</t>
    </rPh>
    <rPh sb="23" eb="25">
      <t>ジュキュウ</t>
    </rPh>
    <phoneticPr fontId="5"/>
  </si>
  <si>
    <t>【１／３】</t>
    <phoneticPr fontId="5"/>
  </si>
  <si>
    <t>【２／３】</t>
    <phoneticPr fontId="5"/>
  </si>
  <si>
    <t>【３／３】</t>
    <phoneticPr fontId="5"/>
  </si>
  <si>
    <t>４月</t>
  </si>
  <si>
    <t>合計</t>
    <rPh sb="0" eb="2">
      <t>ゴウケイ</t>
    </rPh>
    <phoneticPr fontId="5"/>
  </si>
  <si>
    <t>３月</t>
  </si>
  <si>
    <t>２月</t>
    <phoneticPr fontId="5"/>
  </si>
  <si>
    <t>１２月</t>
    <rPh sb="2" eb="3">
      <t>ガツ</t>
    </rPh>
    <phoneticPr fontId="5"/>
  </si>
  <si>
    <t>令和７年</t>
    <rPh sb="0" eb="2">
      <t>レイワ</t>
    </rPh>
    <rPh sb="3" eb="4">
      <t>ネン</t>
    </rPh>
    <phoneticPr fontId="5"/>
  </si>
  <si>
    <t>使用電力料合計 (円)税込み　①</t>
    <rPh sb="0" eb="2">
      <t>シヨウ</t>
    </rPh>
    <rPh sb="2" eb="4">
      <t>デンリョク</t>
    </rPh>
    <rPh sb="4" eb="5">
      <t>リョウ</t>
    </rPh>
    <rPh sb="5" eb="6">
      <t>ゴウ</t>
    </rPh>
    <rPh sb="6" eb="7">
      <t>ケイ</t>
    </rPh>
    <rPh sb="9" eb="10">
      <t>エン</t>
    </rPh>
    <rPh sb="11" eb="13">
      <t>ゼイコ</t>
    </rPh>
    <phoneticPr fontId="23"/>
  </si>
  <si>
    <t>使用電力料 (円)税込み</t>
    <rPh sb="0" eb="2">
      <t>シヨウ</t>
    </rPh>
    <rPh sb="2" eb="4">
      <t>デンリョク</t>
    </rPh>
    <rPh sb="4" eb="5">
      <t>リョウ</t>
    </rPh>
    <rPh sb="7" eb="8">
      <t>エン</t>
    </rPh>
    <rPh sb="9" eb="11">
      <t>ゼイコ</t>
    </rPh>
    <phoneticPr fontId="23"/>
  </si>
  <si>
    <t>使用電力料 (円）税込み</t>
    <rPh sb="0" eb="2">
      <t>シヨウ</t>
    </rPh>
    <rPh sb="2" eb="4">
      <t>デンリョク</t>
    </rPh>
    <rPh sb="4" eb="5">
      <t>リョウ</t>
    </rPh>
    <rPh sb="7" eb="8">
      <t>エン</t>
    </rPh>
    <rPh sb="9" eb="11">
      <t>ゼイコ</t>
    </rPh>
    <phoneticPr fontId="23"/>
  </si>
  <si>
    <t>2024.1月
～2024.12月
実績</t>
    <rPh sb="6" eb="7">
      <t>ガツ</t>
    </rPh>
    <rPh sb="16" eb="17">
      <t>ガツ</t>
    </rPh>
    <rPh sb="18" eb="20">
      <t>ジッセキ</t>
    </rPh>
    <phoneticPr fontId="5"/>
  </si>
  <si>
    <t>令和８年</t>
    <rPh sb="0" eb="2">
      <t>レイワ</t>
    </rPh>
    <rPh sb="3" eb="4">
      <t>ネン</t>
    </rPh>
    <phoneticPr fontId="23"/>
  </si>
  <si>
    <t>綱木坂送水ポンプ場</t>
  </si>
  <si>
    <t>仙台市青葉区芋沢字綱木坂地内</t>
  </si>
  <si>
    <t>無し</t>
  </si>
  <si>
    <t>未設置</t>
  </si>
  <si>
    <t>計 1,825,315 kWh</t>
  </si>
  <si>
    <t>平均 326.5 kW</t>
  </si>
  <si>
    <t>平均 99.5 %</t>
  </si>
  <si>
    <t>平均 65.2 %</t>
  </si>
  <si>
    <t>将監送水ポンプ場</t>
  </si>
  <si>
    <t>仙台市泉区将監１０丁目３８－８</t>
  </si>
  <si>
    <t>設置済</t>
  </si>
  <si>
    <t>計 544,885 kWh</t>
  </si>
  <si>
    <t>平均 147.9 kW</t>
  </si>
  <si>
    <t>平均 96.16 %</t>
  </si>
  <si>
    <t>平均 45.78 %</t>
  </si>
  <si>
    <t>仙台市水道局　綱木坂送水ポンプ場外５施設 電力需給</t>
  </si>
  <si>
    <t>仙台市泉区南中山５丁目４－１３</t>
  </si>
  <si>
    <t>計 244,529 kWh</t>
  </si>
  <si>
    <t>平均 81. kW</t>
  </si>
  <si>
    <t>平均 95.66 %</t>
  </si>
  <si>
    <t>平均 34.85 %</t>
  </si>
  <si>
    <t>仙台市青葉区芋沢青野木２９７－２</t>
  </si>
  <si>
    <t>計 183,397 kWh</t>
  </si>
  <si>
    <t>平均 45.9 kW</t>
  </si>
  <si>
    <t>平均 100 %</t>
  </si>
  <si>
    <t>平均 49.7 %</t>
  </si>
  <si>
    <t>仙台市泉区紫山４丁目６１</t>
  </si>
  <si>
    <t>計 105,414 kWh</t>
  </si>
  <si>
    <t>平均 46.1 kW</t>
  </si>
  <si>
    <t>平均 98.75 %</t>
  </si>
  <si>
    <t>平均 26.97 %</t>
  </si>
  <si>
    <t>仙台市泉区館７丁目１－３</t>
  </si>
  <si>
    <t>計 297,289 kWh</t>
  </si>
  <si>
    <t>平均 94.5 kW</t>
  </si>
  <si>
    <t>平均 99.66 %</t>
  </si>
  <si>
    <t>平均 51.98 %</t>
  </si>
  <si>
    <t>仙台市水道局　綱木坂送水ポンプ場外５施設 電力需給 （単年合計）</t>
  </si>
  <si>
    <t>綱木坂送水ポンプ場 　( 仙台市青葉区芋沢字綱木坂地内 )</t>
  </si>
  <si>
    <t>将監送水ポンプ場 　( 仙台市泉区将監１０丁目３８－８ )</t>
  </si>
  <si>
    <t>南中山配水所 　( 仙台市泉区南中山５丁目４－１３ )</t>
  </si>
  <si>
    <t>赤坂配水所 　( 仙台市青葉区芋沢青野木２９７－２ )</t>
  </si>
  <si>
    <t>寺岡配水所 　( 仙台市泉区紫山４丁目６１ )</t>
  </si>
  <si>
    <t>館送水ポンプ場 　( 仙台市泉区館７丁目１－３ )</t>
  </si>
  <si>
    <t>（ 特記仕様書 別紙 ）</t>
    <rPh sb="2" eb="4">
      <t>トッキ</t>
    </rPh>
    <rPh sb="4" eb="7">
      <t>シヨウショ</t>
    </rPh>
    <rPh sb="8" eb="10">
      <t>ベッシ</t>
    </rPh>
    <phoneticPr fontId="5"/>
  </si>
  <si>
    <t>件 名 ：</t>
    <rPh sb="0" eb="1">
      <t>ケン</t>
    </rPh>
    <rPh sb="2" eb="3">
      <t>ナ</t>
    </rPh>
    <phoneticPr fontId="5"/>
  </si>
  <si>
    <t>実績使用電力量 及び 予定使用電力量</t>
    <rPh sb="0" eb="2">
      <t>ジッセキ</t>
    </rPh>
    <rPh sb="2" eb="4">
      <t>シヨウ</t>
    </rPh>
    <rPh sb="4" eb="6">
      <t>デンリョク</t>
    </rPh>
    <rPh sb="6" eb="7">
      <t>リョウ</t>
    </rPh>
    <rPh sb="8" eb="9">
      <t>オヨ</t>
    </rPh>
    <rPh sb="11" eb="13">
      <t>ヨテイ</t>
    </rPh>
    <rPh sb="13" eb="15">
      <t>シヨウ</t>
    </rPh>
    <rPh sb="15" eb="17">
      <t>デンリョク</t>
    </rPh>
    <rPh sb="17" eb="18">
      <t>リョウ</t>
    </rPh>
    <phoneticPr fontId="5"/>
  </si>
  <si>
    <t>実績使用電力量</t>
    <rPh sb="0" eb="2">
      <t>ジッセキ</t>
    </rPh>
    <rPh sb="2" eb="4">
      <t>シヨウ</t>
    </rPh>
    <rPh sb="4" eb="6">
      <t>デンリョク</t>
    </rPh>
    <rPh sb="6" eb="7">
      <t>リョウ</t>
    </rPh>
    <phoneticPr fontId="5"/>
  </si>
  <si>
    <t>予定使用電力量 (kWh)</t>
    <rPh sb="0" eb="2">
      <t>ヨテイ</t>
    </rPh>
    <rPh sb="2" eb="4">
      <t>シヨウ</t>
    </rPh>
    <rPh sb="4" eb="6">
      <t>デンリョク</t>
    </rPh>
    <rPh sb="6" eb="7">
      <t>リョウ</t>
    </rPh>
    <phoneticPr fontId="5"/>
  </si>
  <si>
    <t>( kWh )</t>
    <phoneticPr fontId="5"/>
  </si>
  <si>
    <t>令和８年</t>
    <rPh sb="0" eb="2">
      <t>レイワ</t>
    </rPh>
    <rPh sb="3" eb="4">
      <t>ネン</t>
    </rPh>
    <phoneticPr fontId="5"/>
  </si>
  <si>
    <t>令和６年</t>
    <rPh sb="0" eb="2">
      <t>レイワネンド</t>
    </rPh>
    <phoneticPr fontId="5"/>
  </si>
  <si>
    <t>令和６年</t>
    <phoneticPr fontId="5"/>
  </si>
  <si>
    <t>２月</t>
  </si>
  <si>
    <t>１２月</t>
  </si>
  <si>
    <t>契約期間 1年　計</t>
    <rPh sb="0" eb="2">
      <t>ケイヤク</t>
    </rPh>
    <rPh sb="2" eb="4">
      <t>キカン</t>
    </rPh>
    <rPh sb="6" eb="7">
      <t>ネン</t>
    </rPh>
    <rPh sb="8" eb="9">
      <t>ケイ</t>
    </rPh>
    <phoneticPr fontId="5"/>
  </si>
  <si>
    <t>契約期間 １年　計</t>
    <rPh sb="0" eb="2">
      <t>ケイヤク</t>
    </rPh>
    <rPh sb="2" eb="4">
      <t>キカン</t>
    </rPh>
    <rPh sb="6" eb="7">
      <t>ネン</t>
    </rPh>
    <rPh sb="8" eb="9">
      <t>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</si>
</sst>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0.0_ ;[Red]\-#,##0.0\ "/>
    <numFmt numFmtId="183" formatCode="#,###&quot; 円&quot;"/>
    <numFmt numFmtId="184" formatCode="#,##0&quot; kWh&quot;"/>
    <numFmt numFmtId="185" formatCode="#,###&quot; 円/年&quot;"/>
    <numFmt numFmtId="186" formatCode="0.0_);[Red]\(0.0\)"/>
    <numFmt numFmtId="187" formatCode="&quot;(最大) &quot;#,##0&quot; kW&quot;"/>
    <numFmt numFmtId="188" formatCode="#&quot; kW&quot;"/>
    <numFmt numFmtId="189" formatCode="&quot;施設番号 第 &quot;##&quot; 号&quot;"/>
    <numFmt numFmtId="190" formatCode="#&quot; kVA&quot;"/>
    <numFmt numFmtId="191" formatCode="General&quot;月&quot;"/>
    <numFmt numFmtId="192" formatCode="&quot;【 &quot;#&quot; 】&quot;"/>
  </numFmts>
  <fonts count="3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s>
  <fills count="41">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s>
  <borders count="83">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style="medium">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diagonalDown="1">
      <left style="medium">
        <color auto="1"/>
      </left>
      <right style="thin">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34998626667073579"/>
      </diagonal>
    </border>
    <border diagonalDown="1">
      <left style="thin">
        <color indexed="64"/>
      </left>
      <right style="thin">
        <color indexed="64"/>
      </right>
      <top style="hair">
        <color auto="1"/>
      </top>
      <bottom style="hair">
        <color indexed="64"/>
      </bottom>
      <diagonal style="hair">
        <color theme="0" tint="-0.34998626667073579"/>
      </diagonal>
    </border>
    <border diagonalDown="1">
      <left style="thin">
        <color auto="1"/>
      </left>
      <right style="medium">
        <color auto="1"/>
      </right>
      <top style="hair">
        <color auto="1"/>
      </top>
      <bottom style="hair">
        <color indexed="64"/>
      </bottom>
      <diagonal style="hair">
        <color theme="0" tint="-0.34998626667073579"/>
      </diagonal>
    </border>
    <border diagonalDown="1">
      <left/>
      <right style="thin">
        <color indexed="64"/>
      </right>
      <top style="hair">
        <color auto="1"/>
      </top>
      <bottom style="hair">
        <color indexed="64"/>
      </bottom>
      <diagonal style="hair">
        <color theme="0" tint="-0.24994659260841701"/>
      </diagonal>
    </border>
    <border diagonalDown="1">
      <left style="medium">
        <color auto="1"/>
      </left>
      <right style="thin">
        <color auto="1"/>
      </right>
      <top style="hair">
        <color auto="1"/>
      </top>
      <bottom style="hair">
        <color indexed="64"/>
      </bottom>
      <diagonal style="hair">
        <color theme="0" tint="-0.24994659260841701"/>
      </diagonal>
    </border>
    <border diagonalDown="1">
      <left style="thin">
        <color indexed="64"/>
      </left>
      <right style="thin">
        <color indexed="64"/>
      </right>
      <top style="hair">
        <color auto="1"/>
      </top>
      <bottom style="hair">
        <color indexed="64"/>
      </bottom>
      <diagonal style="hair">
        <color theme="0" tint="-0.24994659260841701"/>
      </diagonal>
    </border>
    <border diagonalDown="1">
      <left style="thin">
        <color auto="1"/>
      </left>
      <right style="medium">
        <color auto="1"/>
      </right>
      <top style="hair">
        <color auto="1"/>
      </top>
      <bottom style="hair">
        <color indexed="64"/>
      </bottom>
      <diagonal style="hair">
        <color theme="0" tint="-0.24994659260841701"/>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auto="1"/>
      </left>
      <right/>
      <top style="medium">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9">
    <xf numFmtId="0" fontId="0" fillId="0" borderId="0"/>
    <xf numFmtId="9" fontId="4" fillId="0" borderId="0" applyFont="0" applyFill="0" applyBorder="0" applyAlignment="0" applyProtection="0"/>
    <xf numFmtId="38" fontId="4"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center"/>
    </xf>
    <xf numFmtId="0" fontId="8" fillId="0" borderId="12" applyNumberFormat="0" applyFill="0" applyAlignment="0" applyProtection="0">
      <alignment vertical="center"/>
    </xf>
    <xf numFmtId="0" fontId="9" fillId="0" borderId="13" applyNumberFormat="0" applyFill="0" applyAlignment="0" applyProtection="0">
      <alignment vertical="center"/>
    </xf>
    <xf numFmtId="0" fontId="10" fillId="0" borderId="14" applyNumberFormat="0" applyFill="0" applyAlignment="0" applyProtection="0">
      <alignment vertical="center"/>
    </xf>
    <xf numFmtId="0" fontId="10" fillId="0" borderId="0" applyNumberFormat="0" applyFill="0" applyBorder="0" applyAlignment="0" applyProtection="0">
      <alignment vertical="center"/>
    </xf>
    <xf numFmtId="0" fontId="11" fillId="24" borderId="0" applyNumberFormat="0" applyBorder="0" applyAlignment="0" applyProtection="0">
      <alignment vertical="center"/>
    </xf>
    <xf numFmtId="0" fontId="12" fillId="21" borderId="0" applyNumberFormat="0" applyBorder="0" applyAlignment="0" applyProtection="0">
      <alignment vertical="center"/>
    </xf>
    <xf numFmtId="0" fontId="13" fillId="19" borderId="0" applyNumberFormat="0" applyBorder="0" applyAlignment="0" applyProtection="0">
      <alignment vertical="center"/>
    </xf>
    <xf numFmtId="0" fontId="14" fillId="23" borderId="11" applyNumberFormat="0" applyAlignment="0" applyProtection="0">
      <alignment vertical="center"/>
    </xf>
    <xf numFmtId="0" fontId="15" fillId="22" borderId="16" applyNumberFormat="0" applyAlignment="0" applyProtection="0">
      <alignment vertical="center"/>
    </xf>
    <xf numFmtId="0" fontId="16" fillId="22" borderId="11" applyNumberFormat="0" applyAlignment="0" applyProtection="0">
      <alignment vertical="center"/>
    </xf>
    <xf numFmtId="0" fontId="17" fillId="0" borderId="10" applyNumberFormat="0" applyFill="0" applyAlignment="0" applyProtection="0">
      <alignment vertical="center"/>
    </xf>
    <xf numFmtId="0" fontId="18" fillId="18" borderId="8" applyNumberFormat="0" applyAlignment="0" applyProtection="0">
      <alignment vertical="center"/>
    </xf>
    <xf numFmtId="0" fontId="19" fillId="0" borderId="0" applyNumberFormat="0" applyFill="0" applyBorder="0" applyAlignment="0" applyProtection="0">
      <alignment vertical="center"/>
    </xf>
    <xf numFmtId="0" fontId="6" fillId="20"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12"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6" fillId="27" borderId="0" applyNumberFormat="0" applyBorder="0" applyAlignment="0" applyProtection="0">
      <alignment vertical="center"/>
    </xf>
    <xf numFmtId="0" fontId="6" fillId="5" borderId="0" applyNumberFormat="0" applyBorder="0" applyAlignment="0" applyProtection="0">
      <alignment vertical="center"/>
    </xf>
    <xf numFmtId="0" fontId="22" fillId="10" borderId="0" applyNumberFormat="0" applyBorder="0" applyAlignment="0" applyProtection="0">
      <alignment vertical="center"/>
    </xf>
    <xf numFmtId="0" fontId="22" fillId="14" borderId="0" applyNumberFormat="0" applyBorder="0" applyAlignment="0" applyProtection="0">
      <alignment vertical="center"/>
    </xf>
    <xf numFmtId="0" fontId="6" fillId="28" borderId="0" applyNumberFormat="0" applyBorder="0" applyAlignment="0" applyProtection="0">
      <alignment vertical="center"/>
    </xf>
    <xf numFmtId="0" fontId="6" fillId="29" borderId="0" applyNumberFormat="0" applyBorder="0" applyAlignment="0" applyProtection="0">
      <alignment vertical="center"/>
    </xf>
    <xf numFmtId="0" fontId="22" fillId="30" borderId="0" applyNumberFormat="0" applyBorder="0" applyAlignment="0" applyProtection="0">
      <alignment vertical="center"/>
    </xf>
    <xf numFmtId="0" fontId="22" fillId="15" borderId="0" applyNumberFormat="0" applyBorder="0" applyAlignment="0" applyProtection="0">
      <alignment vertical="center"/>
    </xf>
    <xf numFmtId="0" fontId="6" fillId="31" borderId="0" applyNumberFormat="0" applyBorder="0" applyAlignment="0" applyProtection="0">
      <alignment vertical="center"/>
    </xf>
    <xf numFmtId="0" fontId="6" fillId="6" borderId="0" applyNumberFormat="0" applyBorder="0" applyAlignment="0" applyProtection="0">
      <alignment vertical="center"/>
    </xf>
    <xf numFmtId="0" fontId="22" fillId="32" borderId="0" applyNumberFormat="0" applyBorder="0" applyAlignment="0" applyProtection="0">
      <alignment vertical="center"/>
    </xf>
    <xf numFmtId="0" fontId="22" fillId="16" borderId="0" applyNumberFormat="0" applyBorder="0" applyAlignment="0" applyProtection="0">
      <alignment vertical="center"/>
    </xf>
    <xf numFmtId="0" fontId="6" fillId="2" borderId="0" applyNumberFormat="0" applyBorder="0" applyAlignment="0" applyProtection="0">
      <alignment vertical="center"/>
    </xf>
    <xf numFmtId="0" fontId="6" fillId="7"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6" fillId="3" borderId="0" applyNumberFormat="0" applyBorder="0" applyAlignment="0" applyProtection="0">
      <alignment vertical="center"/>
    </xf>
    <xf numFmtId="0" fontId="6" fillId="8" borderId="0" applyNumberFormat="0" applyBorder="0" applyAlignment="0" applyProtection="0">
      <alignment vertical="center"/>
    </xf>
    <xf numFmtId="0" fontId="22" fillId="33" borderId="0" applyNumberFormat="0" applyBorder="0" applyAlignment="0" applyProtection="0">
      <alignment vertical="center"/>
    </xf>
    <xf numFmtId="0" fontId="7" fillId="0" borderId="0" applyNumberFormat="0" applyFill="0" applyBorder="0" applyAlignment="0" applyProtection="0">
      <alignment vertical="center"/>
    </xf>
    <xf numFmtId="0" fontId="8" fillId="0" borderId="12" applyNumberFormat="0" applyFill="0" applyAlignment="0" applyProtection="0">
      <alignment vertical="center"/>
    </xf>
    <xf numFmtId="0" fontId="9" fillId="0" borderId="13" applyNumberFormat="0" applyFill="0" applyAlignment="0" applyProtection="0">
      <alignment vertical="center"/>
    </xf>
    <xf numFmtId="0" fontId="10" fillId="0" borderId="14" applyNumberFormat="0" applyFill="0" applyAlignment="0" applyProtection="0">
      <alignment vertical="center"/>
    </xf>
    <xf numFmtId="0" fontId="10" fillId="0" borderId="0" applyNumberFormat="0" applyFill="0" applyBorder="0" applyAlignment="0" applyProtection="0">
      <alignment vertical="center"/>
    </xf>
    <xf numFmtId="0" fontId="11" fillId="24" borderId="0" applyNumberFormat="0" applyBorder="0" applyAlignment="0" applyProtection="0">
      <alignment vertical="center"/>
    </xf>
    <xf numFmtId="0" fontId="12" fillId="21" borderId="0" applyNumberFormat="0" applyBorder="0" applyAlignment="0" applyProtection="0">
      <alignment vertical="center"/>
    </xf>
    <xf numFmtId="0" fontId="13" fillId="19" borderId="0" applyNumberFormat="0" applyBorder="0" applyAlignment="0" applyProtection="0">
      <alignment vertical="center"/>
    </xf>
    <xf numFmtId="0" fontId="14" fillId="23" borderId="11" applyNumberFormat="0" applyAlignment="0" applyProtection="0">
      <alignment vertical="center"/>
    </xf>
    <xf numFmtId="0" fontId="15" fillId="22" borderId="16" applyNumberFormat="0" applyAlignment="0" applyProtection="0">
      <alignment vertical="center"/>
    </xf>
    <xf numFmtId="0" fontId="16" fillId="22" borderId="11" applyNumberFormat="0" applyAlignment="0" applyProtection="0">
      <alignment vertical="center"/>
    </xf>
    <xf numFmtId="0" fontId="17" fillId="0" borderId="10" applyNumberFormat="0" applyFill="0" applyAlignment="0" applyProtection="0">
      <alignment vertical="center"/>
    </xf>
    <xf numFmtId="0" fontId="18" fillId="18" borderId="8"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12" borderId="0" applyNumberFormat="0" applyBorder="0" applyAlignment="0" applyProtection="0">
      <alignment vertical="center"/>
    </xf>
    <xf numFmtId="0" fontId="3" fillId="26" borderId="0" applyNumberFormat="0" applyBorder="0" applyAlignment="0" applyProtection="0">
      <alignment vertical="center"/>
    </xf>
    <xf numFmtId="0" fontId="3" fillId="4" borderId="0" applyNumberFormat="0" applyBorder="0" applyAlignment="0" applyProtection="0">
      <alignment vertical="center"/>
    </xf>
    <xf numFmtId="0" fontId="22" fillId="9" borderId="0" applyNumberFormat="0" applyBorder="0" applyAlignment="0" applyProtection="0">
      <alignment vertical="center"/>
    </xf>
    <xf numFmtId="0" fontId="22" fillId="13" borderId="0" applyNumberFormat="0" applyBorder="0" applyAlignment="0" applyProtection="0">
      <alignment vertical="center"/>
    </xf>
    <xf numFmtId="0" fontId="3" fillId="27" borderId="0" applyNumberFormat="0" applyBorder="0" applyAlignment="0" applyProtection="0">
      <alignment vertical="center"/>
    </xf>
    <xf numFmtId="0" fontId="3" fillId="5" borderId="0" applyNumberFormat="0" applyBorder="0" applyAlignment="0" applyProtection="0">
      <alignment vertical="center"/>
    </xf>
    <xf numFmtId="0" fontId="22" fillId="10" borderId="0" applyNumberFormat="0" applyBorder="0" applyAlignment="0" applyProtection="0">
      <alignment vertical="center"/>
    </xf>
    <xf numFmtId="0" fontId="22" fillId="14" borderId="0" applyNumberFormat="0" applyBorder="0" applyAlignment="0" applyProtection="0">
      <alignment vertical="center"/>
    </xf>
    <xf numFmtId="0" fontId="3" fillId="28" borderId="0" applyNumberFormat="0" applyBorder="0" applyAlignment="0" applyProtection="0">
      <alignment vertical="center"/>
    </xf>
    <xf numFmtId="0" fontId="3" fillId="29" borderId="0" applyNumberFormat="0" applyBorder="0" applyAlignment="0" applyProtection="0">
      <alignment vertical="center"/>
    </xf>
    <xf numFmtId="0" fontId="22" fillId="30" borderId="0" applyNumberFormat="0" applyBorder="0" applyAlignment="0" applyProtection="0">
      <alignment vertical="center"/>
    </xf>
    <xf numFmtId="0" fontId="22" fillId="15" borderId="0" applyNumberFormat="0" applyBorder="0" applyAlignment="0" applyProtection="0">
      <alignment vertical="center"/>
    </xf>
    <xf numFmtId="0" fontId="3" fillId="31" borderId="0" applyNumberFormat="0" applyBorder="0" applyAlignment="0" applyProtection="0">
      <alignment vertical="center"/>
    </xf>
    <xf numFmtId="0" fontId="3" fillId="6" borderId="0" applyNumberFormat="0" applyBorder="0" applyAlignment="0" applyProtection="0">
      <alignment vertical="center"/>
    </xf>
    <xf numFmtId="0" fontId="22" fillId="32" borderId="0" applyNumberFormat="0" applyBorder="0" applyAlignment="0" applyProtection="0">
      <alignment vertical="center"/>
    </xf>
    <xf numFmtId="0" fontId="22" fillId="16" borderId="0" applyNumberFormat="0" applyBorder="0" applyAlignment="0" applyProtection="0">
      <alignment vertical="center"/>
    </xf>
    <xf numFmtId="0" fontId="3" fillId="2" borderId="0" applyNumberFormat="0" applyBorder="0" applyAlignment="0" applyProtection="0">
      <alignment vertical="center"/>
    </xf>
    <xf numFmtId="0" fontId="3" fillId="7" borderId="0" applyNumberFormat="0" applyBorder="0" applyAlignment="0" applyProtection="0">
      <alignment vertical="center"/>
    </xf>
    <xf numFmtId="0" fontId="22" fillId="11" borderId="0" applyNumberFormat="0" applyBorder="0" applyAlignment="0" applyProtection="0">
      <alignment vertical="center"/>
    </xf>
    <xf numFmtId="0" fontId="22" fillId="17" borderId="0" applyNumberFormat="0" applyBorder="0" applyAlignment="0" applyProtection="0">
      <alignment vertical="center"/>
    </xf>
    <xf numFmtId="0" fontId="3" fillId="3" borderId="0" applyNumberFormat="0" applyBorder="0" applyAlignment="0" applyProtection="0">
      <alignment vertical="center"/>
    </xf>
    <xf numFmtId="0" fontId="3" fillId="8" borderId="0" applyNumberFormat="0" applyBorder="0" applyAlignment="0" applyProtection="0">
      <alignment vertical="center"/>
    </xf>
    <xf numFmtId="0" fontId="22" fillId="33" borderId="0" applyNumberFormat="0" applyBorder="0" applyAlignment="0" applyProtection="0">
      <alignment vertical="center"/>
    </xf>
    <xf numFmtId="0" fontId="3" fillId="0" borderId="0">
      <alignment vertical="center"/>
    </xf>
    <xf numFmtId="0" fontId="3" fillId="20" borderId="9" applyNumberFormat="0" applyFont="0" applyAlignment="0" applyProtection="0">
      <alignment vertical="center"/>
    </xf>
    <xf numFmtId="0" fontId="2" fillId="0" borderId="0">
      <alignment vertical="center"/>
    </xf>
    <xf numFmtId="0" fontId="1" fillId="0" borderId="0">
      <alignment vertical="center"/>
    </xf>
  </cellStyleXfs>
  <cellXfs count="251">
    <xf numFmtId="0" fontId="0" fillId="0" borderId="0" xfId="0"/>
    <xf numFmtId="0" fontId="4" fillId="0" borderId="0" xfId="0" applyFont="1" applyAlignment="1">
      <alignment vertical="center"/>
    </xf>
    <xf numFmtId="38" fontId="4" fillId="25" borderId="29" xfId="2" applyNumberFormat="1" applyFont="1" applyFill="1" applyBorder="1" applyAlignment="1" applyProtection="1">
      <alignment vertical="center" shrinkToFit="1"/>
    </xf>
    <xf numFmtId="38" fontId="4" fillId="25" borderId="30" xfId="2" applyNumberFormat="1" applyFont="1" applyFill="1" applyBorder="1" applyAlignment="1" applyProtection="1">
      <alignment vertical="center" shrinkToFit="1"/>
    </xf>
    <xf numFmtId="38" fontId="4" fillId="25" borderId="32" xfId="2" applyNumberFormat="1" applyFont="1" applyFill="1" applyBorder="1" applyAlignment="1" applyProtection="1">
      <alignment vertical="center" shrinkToFit="1"/>
    </xf>
    <xf numFmtId="38" fontId="4" fillId="25" borderId="33" xfId="2" applyNumberFormat="1" applyFont="1" applyFill="1" applyBorder="1" applyAlignment="1" applyProtection="1">
      <alignment vertical="center" shrinkToFit="1"/>
    </xf>
    <xf numFmtId="38" fontId="4" fillId="25" borderId="35" xfId="2" applyNumberFormat="1" applyFont="1" applyFill="1" applyBorder="1" applyAlignment="1" applyProtection="1">
      <alignment vertical="center" shrinkToFit="1"/>
    </xf>
    <xf numFmtId="38" fontId="4" fillId="25" borderId="2" xfId="2" applyFont="1" applyFill="1" applyBorder="1" applyAlignment="1" applyProtection="1">
      <alignment vertical="center" shrinkToFit="1"/>
    </xf>
    <xf numFmtId="38" fontId="4" fillId="25" borderId="32" xfId="2" applyFont="1" applyFill="1" applyBorder="1" applyAlignment="1" applyProtection="1">
      <alignment vertical="center" shrinkToFit="1"/>
    </xf>
    <xf numFmtId="38" fontId="4" fillId="25" borderId="33" xfId="2" applyFont="1" applyFill="1" applyBorder="1" applyAlignment="1" applyProtection="1">
      <alignment vertical="center" shrinkToFit="1"/>
    </xf>
    <xf numFmtId="38" fontId="4" fillId="25" borderId="35" xfId="2" applyFont="1" applyFill="1" applyBorder="1" applyAlignment="1" applyProtection="1">
      <alignment vertical="center" shrinkToFit="1"/>
    </xf>
    <xf numFmtId="38" fontId="4" fillId="0" borderId="0" xfId="0" applyNumberFormat="1" applyFont="1" applyAlignment="1">
      <alignment vertical="center"/>
    </xf>
    <xf numFmtId="182" fontId="4" fillId="0" borderId="0" xfId="0" applyNumberFormat="1" applyFont="1" applyAlignment="1">
      <alignment vertical="center"/>
    </xf>
    <xf numFmtId="0" fontId="4" fillId="0" borderId="0" xfId="0" applyFont="1" applyFill="1" applyAlignment="1">
      <alignment vertical="center"/>
    </xf>
    <xf numFmtId="0" fontId="24" fillId="0" borderId="0" xfId="0" applyFont="1" applyFill="1" applyAlignment="1" applyProtection="1">
      <alignment horizontal="left" vertical="center"/>
    </xf>
    <xf numFmtId="0" fontId="24" fillId="0" borderId="0" xfId="0" applyFont="1" applyFill="1" applyAlignment="1" applyProtection="1">
      <alignment horizontal="left" vertical="center"/>
      <protection locked="0"/>
    </xf>
    <xf numFmtId="0" fontId="24" fillId="0" borderId="0" xfId="0" applyFont="1" applyFill="1" applyAlignment="1" applyProtection="1">
      <alignment horizontal="center" vertical="top"/>
      <protection locked="0"/>
    </xf>
    <xf numFmtId="0" fontId="4" fillId="0" borderId="0" xfId="0" applyFont="1" applyFill="1" applyAlignment="1" applyProtection="1">
      <alignment vertical="center"/>
    </xf>
    <xf numFmtId="38" fontId="4" fillId="0" borderId="0" xfId="0" applyNumberFormat="1" applyFont="1" applyFill="1" applyAlignment="1">
      <alignment vertical="center"/>
    </xf>
    <xf numFmtId="182" fontId="4" fillId="0" borderId="0" xfId="0" applyNumberFormat="1" applyFont="1" applyFill="1" applyAlignment="1">
      <alignment vertical="center"/>
    </xf>
    <xf numFmtId="0" fontId="0" fillId="0" borderId="0" xfId="0" applyFont="1" applyFill="1" applyAlignment="1" applyProtection="1">
      <alignment vertical="center"/>
    </xf>
    <xf numFmtId="0" fontId="4" fillId="0" borderId="0" xfId="0" applyFont="1" applyFill="1" applyBorder="1" applyAlignment="1" applyProtection="1">
      <alignment horizontal="center" vertical="center" shrinkToFit="1"/>
    </xf>
    <xf numFmtId="0" fontId="0" fillId="34" borderId="28" xfId="0" applyFont="1" applyFill="1" applyBorder="1" applyAlignment="1" applyProtection="1">
      <alignment horizontal="center" vertical="center" shrinkToFit="1"/>
    </xf>
    <xf numFmtId="0" fontId="0" fillId="34" borderId="31" xfId="0" applyFont="1" applyFill="1" applyBorder="1" applyAlignment="1" applyProtection="1">
      <alignment horizontal="center" vertical="center" shrinkToFit="1"/>
    </xf>
    <xf numFmtId="0" fontId="0" fillId="0" borderId="26" xfId="0" applyFont="1" applyFill="1" applyBorder="1" applyAlignment="1" applyProtection="1">
      <alignment horizontal="center" vertical="center" shrinkToFit="1"/>
    </xf>
    <xf numFmtId="177" fontId="4" fillId="25" borderId="28" xfId="2" applyNumberFormat="1" applyFont="1" applyFill="1" applyBorder="1" applyAlignment="1" applyProtection="1">
      <alignment horizontal="center" vertical="center" shrinkToFit="1"/>
    </xf>
    <xf numFmtId="0" fontId="0" fillId="0" borderId="27" xfId="0" applyFont="1" applyFill="1" applyBorder="1" applyAlignment="1" applyProtection="1">
      <alignment horizontal="center" vertical="center" shrinkToFit="1"/>
    </xf>
    <xf numFmtId="0" fontId="0" fillId="34" borderId="36" xfId="0" applyFont="1" applyFill="1" applyBorder="1" applyAlignment="1" applyProtection="1">
      <alignment horizontal="left" vertical="center" shrinkToFit="1"/>
    </xf>
    <xf numFmtId="38" fontId="4" fillId="25" borderId="45" xfId="2" applyFont="1" applyFill="1" applyBorder="1" applyAlignment="1" applyProtection="1">
      <alignment vertical="center" shrinkToFit="1"/>
    </xf>
    <xf numFmtId="38" fontId="4" fillId="25" borderId="46" xfId="2" applyFont="1" applyFill="1" applyBorder="1" applyAlignment="1" applyProtection="1">
      <alignment vertical="center" shrinkToFit="1"/>
    </xf>
    <xf numFmtId="38" fontId="4" fillId="25" borderId="47" xfId="2" applyFont="1" applyFill="1" applyBorder="1" applyAlignment="1" applyProtection="1">
      <alignment vertical="center" shrinkToFit="1"/>
    </xf>
    <xf numFmtId="38" fontId="4" fillId="25" borderId="48" xfId="2" applyFont="1" applyFill="1" applyBorder="1" applyAlignment="1" applyProtection="1">
      <alignment vertical="center" shrinkToFit="1"/>
    </xf>
    <xf numFmtId="38" fontId="4" fillId="0" borderId="0" xfId="0" applyNumberFormat="1" applyFont="1" applyFill="1" applyAlignment="1" applyProtection="1">
      <alignment vertical="center"/>
    </xf>
    <xf numFmtId="40" fontId="4"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0" fillId="0" borderId="0" xfId="0" applyFont="1" applyFill="1" applyAlignment="1" applyProtection="1">
      <alignment vertical="center"/>
    </xf>
    <xf numFmtId="0" fontId="29" fillId="0" borderId="0" xfId="0" applyFont="1" applyBorder="1" applyAlignment="1">
      <alignment vertical="center"/>
    </xf>
    <xf numFmtId="0" fontId="0" fillId="0" borderId="0" xfId="0" applyFont="1" applyAlignment="1">
      <alignment vertical="center"/>
    </xf>
    <xf numFmtId="0" fontId="29" fillId="0" borderId="0" xfId="0" applyFont="1" applyBorder="1" applyAlignment="1">
      <alignment horizontal="center" vertical="center"/>
    </xf>
    <xf numFmtId="0" fontId="28" fillId="0" borderId="0" xfId="0" applyFont="1" applyBorder="1" applyAlignment="1">
      <alignment horizontal="left" vertical="center"/>
    </xf>
    <xf numFmtId="0" fontId="4" fillId="0" borderId="0" xfId="0" applyFont="1" applyFill="1" applyAlignment="1" applyProtection="1">
      <alignment horizontal="center" vertical="center"/>
    </xf>
    <xf numFmtId="0" fontId="4" fillId="0" borderId="0" xfId="0" applyFont="1" applyFill="1" applyBorder="1" applyAlignment="1" applyProtection="1">
      <alignment vertical="center"/>
    </xf>
    <xf numFmtId="0" fontId="24" fillId="0" borderId="57" xfId="0" applyFont="1" applyFill="1" applyBorder="1" applyAlignment="1" applyProtection="1">
      <alignment vertical="center"/>
    </xf>
    <xf numFmtId="0" fontId="4" fillId="0" borderId="20" xfId="0" applyFont="1" applyFill="1" applyBorder="1" applyAlignment="1" applyProtection="1">
      <alignment vertical="center"/>
    </xf>
    <xf numFmtId="0" fontId="28" fillId="0" borderId="20" xfId="0" applyFont="1" applyFill="1" applyBorder="1" applyAlignment="1" applyProtection="1">
      <alignment horizontal="right" vertical="center"/>
    </xf>
    <xf numFmtId="0" fontId="4" fillId="0" borderId="59" xfId="0" applyFont="1" applyFill="1" applyBorder="1" applyAlignment="1" applyProtection="1">
      <alignment vertical="center"/>
    </xf>
    <xf numFmtId="0" fontId="29" fillId="0" borderId="57" xfId="0" applyFont="1" applyFill="1" applyBorder="1" applyAlignment="1" applyProtection="1"/>
    <xf numFmtId="0" fontId="28" fillId="0" borderId="57" xfId="0" applyFont="1" applyFill="1" applyBorder="1" applyAlignment="1" applyProtection="1">
      <alignment horizontal="right"/>
    </xf>
    <xf numFmtId="0" fontId="0" fillId="0" borderId="57" xfId="0" applyFont="1" applyFill="1" applyBorder="1" applyAlignment="1" applyProtection="1"/>
    <xf numFmtId="0" fontId="28" fillId="0" borderId="20" xfId="0" applyFont="1" applyFill="1" applyBorder="1" applyAlignment="1" applyProtection="1"/>
    <xf numFmtId="177" fontId="4" fillId="25" borderId="60" xfId="2" applyNumberFormat="1" applyFont="1" applyFill="1" applyBorder="1" applyAlignment="1" applyProtection="1">
      <alignment horizontal="center" vertical="center" shrinkToFit="1"/>
    </xf>
    <xf numFmtId="0" fontId="28" fillId="0" borderId="20" xfId="0" applyFont="1" applyFill="1" applyBorder="1" applyAlignment="1">
      <alignment horizontal="right" vertical="center"/>
    </xf>
    <xf numFmtId="9" fontId="0" fillId="36" borderId="17" xfId="1" applyFont="1" applyFill="1" applyBorder="1" applyAlignment="1" applyProtection="1">
      <alignment horizontal="center" vertical="center" shrinkToFit="1"/>
    </xf>
    <xf numFmtId="38" fontId="4" fillId="25" borderId="3" xfId="2" applyFont="1" applyFill="1" applyBorder="1" applyAlignment="1" applyProtection="1">
      <alignment vertical="center" shrinkToFit="1"/>
    </xf>
    <xf numFmtId="0" fontId="0" fillId="34" borderId="36" xfId="0" applyFont="1" applyFill="1" applyBorder="1" applyAlignment="1" applyProtection="1">
      <alignment horizontal="center" vertical="center" shrinkToFit="1"/>
    </xf>
    <xf numFmtId="186" fontId="4" fillId="25" borderId="62" xfId="2" applyNumberFormat="1" applyFont="1" applyFill="1" applyBorder="1" applyAlignment="1" applyProtection="1">
      <alignment vertical="center" shrinkToFit="1"/>
    </xf>
    <xf numFmtId="186" fontId="4" fillId="25" borderId="27" xfId="2" applyNumberFormat="1" applyFont="1" applyFill="1" applyBorder="1" applyAlignment="1" applyProtection="1">
      <alignment vertical="center" shrinkToFit="1"/>
    </xf>
    <xf numFmtId="0" fontId="28" fillId="0" borderId="57" xfId="0" applyFont="1" applyFill="1" applyBorder="1" applyAlignment="1" applyProtection="1">
      <alignment horizontal="left" vertical="center" indent="1"/>
    </xf>
    <xf numFmtId="186" fontId="4" fillId="25" borderId="26" xfId="2" applyNumberFormat="1" applyFont="1" applyFill="1" applyBorder="1" applyAlignment="1" applyProtection="1">
      <alignment vertical="center" shrinkToFit="1"/>
    </xf>
    <xf numFmtId="186" fontId="4" fillId="25" borderId="61" xfId="2" applyNumberFormat="1" applyFont="1" applyFill="1" applyBorder="1" applyAlignment="1" applyProtection="1">
      <alignment vertical="center" shrinkToFit="1"/>
    </xf>
    <xf numFmtId="186" fontId="29" fillId="0" borderId="20" xfId="0" applyNumberFormat="1" applyFont="1" applyFill="1" applyBorder="1" applyAlignment="1">
      <alignment horizontal="left" vertical="center"/>
    </xf>
    <xf numFmtId="183" fontId="4" fillId="0" borderId="0" xfId="2" applyNumberFormat="1" applyFont="1" applyFill="1" applyAlignment="1" applyProtection="1">
      <alignmen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183" fontId="29" fillId="0" borderId="0" xfId="2" applyNumberFormat="1" applyFont="1" applyFill="1" applyBorder="1" applyAlignment="1" applyProtection="1">
      <alignment vertical="center"/>
    </xf>
    <xf numFmtId="0" fontId="0" fillId="0" borderId="0" xfId="0" applyFont="1" applyFill="1" applyAlignment="1">
      <alignment vertical="center"/>
    </xf>
    <xf numFmtId="178" fontId="4" fillId="25" borderId="37" xfId="2" applyNumberFormat="1" applyFont="1" applyFill="1" applyBorder="1" applyAlignment="1" applyProtection="1">
      <alignment horizontal="center" vertical="center" shrinkToFit="1"/>
    </xf>
    <xf numFmtId="38" fontId="4" fillId="25" borderId="3" xfId="2" applyNumberFormat="1" applyFont="1" applyFill="1" applyBorder="1" applyAlignment="1" applyProtection="1">
      <alignment vertical="center" shrinkToFit="1"/>
    </xf>
    <xf numFmtId="178" fontId="4" fillId="25" borderId="36" xfId="2" applyNumberFormat="1"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0" fontId="0" fillId="0" borderId="25" xfId="0" applyFont="1" applyFill="1" applyBorder="1" applyAlignment="1" applyProtection="1">
      <alignment horizontal="center" vertical="center" shrinkToFit="1"/>
    </xf>
    <xf numFmtId="0" fontId="0" fillId="0" borderId="36" xfId="0" applyFont="1" applyFill="1" applyBorder="1" applyAlignment="1" applyProtection="1">
      <alignment horizontal="center" vertical="center" shrinkToFit="1"/>
    </xf>
    <xf numFmtId="0" fontId="0" fillId="0" borderId="60" xfId="0" applyFont="1" applyFill="1" applyBorder="1" applyAlignment="1" applyProtection="1">
      <alignment horizontal="center" vertical="center" shrinkToFit="1"/>
    </xf>
    <xf numFmtId="56" fontId="32" fillId="0" borderId="0" xfId="0" quotePrefix="1" applyNumberFormat="1" applyFont="1" applyAlignment="1">
      <alignment horizontal="right" vertical="center"/>
    </xf>
    <xf numFmtId="0" fontId="4" fillId="0" borderId="37" xfId="0" applyFont="1" applyBorder="1" applyAlignment="1">
      <alignment vertical="center"/>
    </xf>
    <xf numFmtId="178" fontId="4" fillId="25" borderId="34" xfId="2" applyNumberFormat="1"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xf>
    <xf numFmtId="183" fontId="4" fillId="0" borderId="0" xfId="2" applyNumberFormat="1" applyFont="1" applyFill="1" applyBorder="1" applyAlignment="1" applyProtection="1">
      <alignment vertical="center"/>
    </xf>
    <xf numFmtId="56" fontId="32"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4" fillId="0" borderId="0" xfId="2" applyNumberFormat="1" applyFont="1" applyFill="1" applyBorder="1" applyAlignment="1" applyProtection="1">
      <alignment horizontal="center" vertical="center" shrinkToFit="1"/>
    </xf>
    <xf numFmtId="0" fontId="4" fillId="0" borderId="0" xfId="0" applyFont="1" applyFill="1" applyBorder="1" applyAlignment="1">
      <alignment vertical="center"/>
    </xf>
    <xf numFmtId="178" fontId="4" fillId="0" borderId="0" xfId="2" applyNumberFormat="1" applyFont="1" applyFill="1" applyBorder="1" applyAlignment="1" applyProtection="1">
      <alignment horizontal="center" vertical="center" shrinkToFit="1"/>
    </xf>
    <xf numFmtId="179" fontId="26"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0" fontId="27" fillId="0" borderId="0" xfId="2" applyNumberFormat="1" applyFont="1" applyFill="1" applyBorder="1" applyAlignment="1" applyProtection="1">
      <alignment vertical="center" shrinkToFit="1"/>
      <protection locked="0"/>
    </xf>
    <xf numFmtId="181" fontId="27" fillId="0" borderId="0" xfId="2" applyNumberFormat="1" applyFont="1" applyFill="1" applyBorder="1" applyAlignment="1" applyProtection="1">
      <alignment vertical="center" shrinkToFit="1"/>
      <protection locked="0"/>
    </xf>
    <xf numFmtId="185" fontId="4" fillId="0" borderId="0" xfId="2" applyNumberFormat="1" applyFont="1" applyFill="1" applyBorder="1" applyAlignment="1">
      <alignment vertical="center" shrinkToFit="1"/>
    </xf>
    <xf numFmtId="180" fontId="4" fillId="0" borderId="0" xfId="2" applyNumberFormat="1" applyFont="1" applyFill="1" applyBorder="1" applyAlignment="1" applyProtection="1">
      <alignment vertical="center" shrinkToFit="1"/>
      <protection locked="0"/>
    </xf>
    <xf numFmtId="181" fontId="4" fillId="0" borderId="0" xfId="2" applyNumberFormat="1" applyFont="1" applyFill="1" applyBorder="1" applyAlignment="1" applyProtection="1">
      <alignment vertical="center" shrinkToFit="1"/>
      <protection locked="0"/>
    </xf>
    <xf numFmtId="184" fontId="4" fillId="0" borderId="0" xfId="2" applyNumberFormat="1" applyFont="1" applyFill="1" applyBorder="1" applyAlignment="1" applyProtection="1">
      <alignment vertical="center" shrinkToFit="1"/>
    </xf>
    <xf numFmtId="187" fontId="4" fillId="0" borderId="0" xfId="2" applyNumberFormat="1" applyFont="1" applyFill="1" applyBorder="1" applyAlignment="1" applyProtection="1">
      <alignment vertical="center" shrinkToFit="1"/>
    </xf>
    <xf numFmtId="183" fontId="4" fillId="0" borderId="0" xfId="2" applyNumberFormat="1" applyFont="1" applyFill="1" applyBorder="1" applyAlignment="1" applyProtection="1">
      <alignment horizontal="right" vertical="center" shrinkToFit="1"/>
    </xf>
    <xf numFmtId="0" fontId="0" fillId="34" borderId="28" xfId="0" applyFont="1" applyFill="1" applyBorder="1" applyAlignment="1" applyProtection="1">
      <alignment horizontal="left" vertical="center" indent="1" shrinkToFit="1"/>
    </xf>
    <xf numFmtId="0" fontId="0" fillId="34" borderId="31" xfId="0" applyFont="1" applyFill="1" applyBorder="1" applyAlignment="1" applyProtection="1">
      <alignment horizontal="left" vertical="center" indent="1" shrinkToFit="1"/>
    </xf>
    <xf numFmtId="0" fontId="0" fillId="0" borderId="31" xfId="0" applyFont="1" applyFill="1" applyBorder="1" applyAlignment="1" applyProtection="1">
      <alignment horizontal="left" vertical="center" indent="1" shrinkToFit="1"/>
    </xf>
    <xf numFmtId="0" fontId="0" fillId="34" borderId="36" xfId="0" applyFont="1" applyFill="1" applyBorder="1" applyAlignment="1" applyProtection="1">
      <alignment horizontal="left" vertical="center" indent="1" shrinkToFit="1"/>
    </xf>
    <xf numFmtId="0" fontId="0" fillId="0" borderId="25" xfId="0" applyFont="1" applyFill="1" applyBorder="1" applyAlignment="1" applyProtection="1">
      <alignment horizontal="left" vertical="center" indent="1" shrinkToFit="1"/>
    </xf>
    <xf numFmtId="0" fontId="0" fillId="0" borderId="36" xfId="0" applyFont="1" applyFill="1" applyBorder="1" applyAlignment="1" applyProtection="1">
      <alignment horizontal="left" vertical="center" indent="1" shrinkToFit="1"/>
    </xf>
    <xf numFmtId="0" fontId="0" fillId="0" borderId="60" xfId="0" applyFont="1" applyFill="1" applyBorder="1" applyAlignment="1" applyProtection="1">
      <alignment horizontal="left" vertical="center" indent="1" shrinkToFit="1"/>
    </xf>
    <xf numFmtId="0" fontId="0" fillId="34" borderId="24"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5" fontId="24" fillId="37" borderId="17" xfId="2" applyNumberFormat="1" applyFont="1" applyFill="1" applyBorder="1" applyAlignment="1">
      <alignment vertical="center" shrinkToFit="1"/>
    </xf>
    <xf numFmtId="183" fontId="24" fillId="0" borderId="0" xfId="2" applyNumberFormat="1" applyFont="1" applyFill="1" applyAlignment="1" applyProtection="1">
      <alignment vertical="center"/>
    </xf>
    <xf numFmtId="184" fontId="24" fillId="25" borderId="17" xfId="2" applyNumberFormat="1" applyFont="1" applyFill="1" applyBorder="1" applyAlignment="1" applyProtection="1">
      <alignment vertical="center" shrinkToFit="1"/>
    </xf>
    <xf numFmtId="187" fontId="24" fillId="25" borderId="25" xfId="2" applyNumberFormat="1" applyFont="1" applyFill="1" applyBorder="1" applyAlignment="1" applyProtection="1">
      <alignment vertical="center" shrinkToFit="1"/>
    </xf>
    <xf numFmtId="183" fontId="24" fillId="25" borderId="25" xfId="2" applyNumberFormat="1" applyFont="1" applyFill="1" applyBorder="1" applyAlignment="1" applyProtection="1">
      <alignment horizontal="right" vertical="center" shrinkToFit="1"/>
    </xf>
    <xf numFmtId="40" fontId="4" fillId="25" borderId="29" xfId="2" applyNumberFormat="1" applyFont="1" applyFill="1" applyBorder="1" applyAlignment="1" applyProtection="1">
      <alignment vertical="center" shrinkToFit="1"/>
    </xf>
    <xf numFmtId="40" fontId="4" fillId="25" borderId="30" xfId="2" applyNumberFormat="1" applyFont="1" applyFill="1" applyBorder="1" applyAlignment="1" applyProtection="1">
      <alignment vertical="center" shrinkToFit="1"/>
    </xf>
    <xf numFmtId="40" fontId="4" fillId="25" borderId="47" xfId="2" applyNumberFormat="1" applyFont="1" applyFill="1" applyBorder="1" applyAlignment="1" applyProtection="1">
      <alignment vertical="center" shrinkToFit="1"/>
    </xf>
    <xf numFmtId="40" fontId="4" fillId="25" borderId="3" xfId="2" applyNumberFormat="1" applyFont="1" applyFill="1" applyBorder="1" applyAlignment="1" applyProtection="1">
      <alignment vertical="center" shrinkToFit="1"/>
    </xf>
    <xf numFmtId="40" fontId="4" fillId="25" borderId="2" xfId="2" applyNumberFormat="1" applyFont="1" applyFill="1" applyBorder="1" applyAlignment="1" applyProtection="1">
      <alignment vertical="center" shrinkToFit="1"/>
    </xf>
    <xf numFmtId="40" fontId="4" fillId="25" borderId="48" xfId="2" applyNumberFormat="1" applyFont="1" applyFill="1" applyBorder="1" applyAlignment="1" applyProtection="1">
      <alignment vertical="center" shrinkToFit="1"/>
    </xf>
    <xf numFmtId="40" fontId="4" fillId="25" borderId="54" xfId="2" applyNumberFormat="1" applyFont="1" applyFill="1" applyBorder="1" applyAlignment="1" applyProtection="1">
      <alignment vertical="center" shrinkToFit="1"/>
    </xf>
    <xf numFmtId="40" fontId="4" fillId="25" borderId="53" xfId="2" applyNumberFormat="1" applyFont="1" applyFill="1" applyBorder="1" applyAlignment="1" applyProtection="1">
      <alignment vertical="center" shrinkToFit="1"/>
    </xf>
    <xf numFmtId="40" fontId="4" fillId="25" borderId="55" xfId="2" applyNumberFormat="1" applyFont="1" applyFill="1" applyBorder="1" applyAlignment="1" applyProtection="1">
      <alignment vertical="center" shrinkToFit="1"/>
    </xf>
    <xf numFmtId="40" fontId="4" fillId="25" borderId="56" xfId="2" applyNumberFormat="1" applyFont="1" applyFill="1" applyBorder="1" applyAlignment="1" applyProtection="1">
      <alignment vertical="center" shrinkToFit="1"/>
    </xf>
    <xf numFmtId="40" fontId="4" fillId="25" borderId="49" xfId="2" applyNumberFormat="1" applyFont="1" applyFill="1" applyBorder="1" applyAlignment="1" applyProtection="1">
      <alignment vertical="center" shrinkToFit="1"/>
    </xf>
    <xf numFmtId="40" fontId="4" fillId="25" borderId="50" xfId="2" applyNumberFormat="1" applyFont="1" applyFill="1" applyBorder="1" applyAlignment="1" applyProtection="1">
      <alignment vertical="center" shrinkToFit="1"/>
    </xf>
    <xf numFmtId="40" fontId="4" fillId="25" borderId="51" xfId="2" applyNumberFormat="1" applyFont="1" applyFill="1" applyBorder="1" applyAlignment="1" applyProtection="1">
      <alignment vertical="center" shrinkToFit="1"/>
    </xf>
    <xf numFmtId="40" fontId="4" fillId="25" borderId="52" xfId="2" applyNumberFormat="1" applyFont="1" applyFill="1" applyBorder="1" applyAlignment="1" applyProtection="1">
      <alignment vertical="center" shrinkToFit="1"/>
    </xf>
    <xf numFmtId="40" fontId="4" fillId="25" borderId="43" xfId="2" applyNumberFormat="1" applyFont="1" applyFill="1" applyBorder="1" applyAlignment="1" applyProtection="1">
      <alignment vertical="center" shrinkToFit="1"/>
    </xf>
    <xf numFmtId="40" fontId="4" fillId="25" borderId="44" xfId="2" applyNumberFormat="1" applyFont="1" applyFill="1" applyBorder="1" applyAlignment="1" applyProtection="1">
      <alignment vertical="center" shrinkToFit="1"/>
    </xf>
    <xf numFmtId="40" fontId="4" fillId="25" borderId="33" xfId="2" applyNumberFormat="1" applyFont="1" applyFill="1" applyBorder="1" applyAlignment="1" applyProtection="1">
      <alignment vertical="center" shrinkToFit="1"/>
    </xf>
    <xf numFmtId="180" fontId="24" fillId="35" borderId="28" xfId="2" applyNumberFormat="1" applyFont="1" applyFill="1" applyBorder="1" applyAlignment="1" applyProtection="1">
      <alignment vertical="center" shrinkToFit="1"/>
      <protection locked="0"/>
    </xf>
    <xf numFmtId="181" fontId="24" fillId="35" borderId="36" xfId="2" applyNumberFormat="1" applyFont="1" applyFill="1" applyBorder="1" applyAlignment="1" applyProtection="1">
      <alignment vertical="center" shrinkToFit="1"/>
      <protection locked="0"/>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xf>
    <xf numFmtId="189" fontId="0" fillId="0" borderId="0" xfId="0" applyNumberFormat="1" applyFont="1" applyFill="1" applyAlignment="1" applyProtection="1">
      <alignment horizontal="left"/>
    </xf>
    <xf numFmtId="38" fontId="4" fillId="25" borderId="47" xfId="2" applyNumberFormat="1" applyFont="1" applyFill="1" applyBorder="1" applyAlignment="1" applyProtection="1">
      <alignment vertical="center" shrinkToFit="1"/>
    </xf>
    <xf numFmtId="38" fontId="4" fillId="25" borderId="64" xfId="2" applyNumberFormat="1" applyFont="1" applyFill="1" applyBorder="1" applyAlignment="1" applyProtection="1">
      <alignment vertical="center" shrinkToFit="1"/>
    </xf>
    <xf numFmtId="38" fontId="4" fillId="25" borderId="43" xfId="2" applyNumberFormat="1" applyFont="1" applyFill="1" applyBorder="1" applyAlignment="1" applyProtection="1">
      <alignment vertical="center" shrinkToFit="1"/>
    </xf>
    <xf numFmtId="38" fontId="4" fillId="25" borderId="44" xfId="2" applyNumberFormat="1" applyFont="1" applyFill="1" applyBorder="1" applyAlignment="1" applyProtection="1">
      <alignment vertical="center" shrinkToFit="1"/>
    </xf>
    <xf numFmtId="0" fontId="25" fillId="0" borderId="0" xfId="0" applyFont="1" applyFill="1" applyAlignment="1" applyProtection="1">
      <alignment vertical="center"/>
    </xf>
    <xf numFmtId="190" fontId="0" fillId="0" borderId="20" xfId="0" applyNumberFormat="1" applyFont="1" applyFill="1" applyBorder="1" applyAlignment="1" applyProtection="1">
      <alignment vertical="center" shrinkToFit="1"/>
    </xf>
    <xf numFmtId="190" fontId="0" fillId="0" borderId="20" xfId="0" applyNumberFormat="1" applyFont="1" applyFill="1" applyBorder="1" applyAlignment="1" applyProtection="1">
      <alignment horizontal="left" vertical="center" shrinkToFit="1"/>
    </xf>
    <xf numFmtId="0" fontId="0" fillId="0" borderId="0" xfId="0" applyAlignment="1">
      <alignment vertical="center"/>
    </xf>
    <xf numFmtId="0" fontId="0" fillId="0" borderId="6" xfId="0" applyBorder="1" applyAlignment="1">
      <alignment horizontal="right" vertical="center"/>
    </xf>
    <xf numFmtId="0" fontId="0" fillId="0" borderId="6" xfId="0" applyBorder="1" applyAlignment="1">
      <alignment vertical="center"/>
    </xf>
    <xf numFmtId="0" fontId="0" fillId="0" borderId="0" xfId="0" applyAlignment="1">
      <alignment horizontal="distributed" vertical="center"/>
    </xf>
    <xf numFmtId="2" fontId="34" fillId="0" borderId="65" xfId="0" applyNumberFormat="1" applyFont="1" applyBorder="1" applyAlignment="1">
      <alignment horizontal="right" vertical="center" indent="1"/>
    </xf>
    <xf numFmtId="0" fontId="34" fillId="0" borderId="0" xfId="0" applyFont="1" applyAlignment="1">
      <alignment horizontal="right" vertical="center" indent="1"/>
    </xf>
    <xf numFmtId="0" fontId="0" fillId="0" borderId="63"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4" xfId="0" applyBorder="1" applyAlignment="1">
      <alignment vertical="center"/>
    </xf>
    <xf numFmtId="0" fontId="0" fillId="0" borderId="63" xfId="0" applyBorder="1" applyAlignment="1">
      <alignment horizontal="center"/>
    </xf>
    <xf numFmtId="0" fontId="29" fillId="0" borderId="0" xfId="0" applyFont="1" applyBorder="1" applyAlignment="1"/>
    <xf numFmtId="0" fontId="0" fillId="0" borderId="0" xfId="0" applyAlignment="1"/>
    <xf numFmtId="0" fontId="0" fillId="0" borderId="7" xfId="0" applyBorder="1" applyAlignment="1">
      <alignment horizontal="center"/>
    </xf>
    <xf numFmtId="0" fontId="29" fillId="0" borderId="5" xfId="0" applyFont="1" applyBorder="1" applyAlignment="1"/>
    <xf numFmtId="0" fontId="0" fillId="0" borderId="5" xfId="0" applyBorder="1" applyAlignment="1"/>
    <xf numFmtId="0" fontId="0" fillId="0" borderId="6" xfId="0" applyBorder="1" applyAlignment="1">
      <alignment horizontal="center" vertical="center"/>
    </xf>
    <xf numFmtId="0" fontId="29" fillId="0" borderId="6" xfId="0" applyFont="1" applyBorder="1" applyAlignment="1">
      <alignment horizontal="left" vertical="center"/>
    </xf>
    <xf numFmtId="0" fontId="24" fillId="0" borderId="0" xfId="0" applyFont="1" applyAlignment="1">
      <alignment horizontal="center" vertical="center"/>
    </xf>
    <xf numFmtId="0" fontId="24" fillId="0" borderId="5" xfId="0" applyFont="1" applyBorder="1" applyAlignment="1">
      <alignment horizontal="center" vertical="center"/>
    </xf>
    <xf numFmtId="0" fontId="0" fillId="34" borderId="25" xfId="0" applyFont="1" applyFill="1" applyBorder="1" applyAlignment="1" applyProtection="1">
      <alignment horizontal="left" vertical="center" indent="1" shrinkToFit="1"/>
    </xf>
    <xf numFmtId="0" fontId="0" fillId="34" borderId="25" xfId="0" applyFont="1" applyFill="1" applyBorder="1" applyAlignment="1" applyProtection="1">
      <alignment horizontal="left" vertical="center" shrinkToFit="1"/>
    </xf>
    <xf numFmtId="0" fontId="0" fillId="34" borderId="31" xfId="0" applyFont="1" applyFill="1" applyBorder="1" applyAlignment="1" applyProtection="1">
      <alignment horizontal="left" vertical="center" shrinkToFit="1"/>
    </xf>
    <xf numFmtId="40" fontId="4" fillId="25" borderId="32" xfId="2" applyNumberFormat="1" applyFont="1" applyFill="1" applyBorder="1" applyAlignment="1" applyProtection="1">
      <alignment vertical="center" shrinkToFit="1"/>
    </xf>
    <xf numFmtId="181" fontId="24" fillId="35" borderId="31" xfId="2" applyNumberFormat="1" applyFont="1" applyFill="1" applyBorder="1" applyAlignment="1" applyProtection="1">
      <alignment vertical="center" shrinkToFit="1"/>
      <protection locked="0"/>
    </xf>
    <xf numFmtId="38" fontId="4" fillId="25" borderId="26" xfId="2" applyNumberFormat="1" applyFont="1" applyFill="1" applyBorder="1" applyAlignment="1" applyProtection="1">
      <alignment vertical="center" shrinkToFit="1"/>
    </xf>
    <xf numFmtId="38" fontId="4" fillId="25" borderId="27" xfId="2" applyNumberFormat="1" applyFont="1" applyFill="1" applyBorder="1" applyAlignment="1" applyProtection="1">
      <alignment vertical="center" shrinkToFit="1"/>
    </xf>
    <xf numFmtId="40" fontId="0" fillId="25" borderId="3" xfId="2" applyNumberFormat="1" applyFont="1" applyFill="1" applyBorder="1" applyAlignment="1" applyProtection="1">
      <alignment vertical="center" shrinkToFit="1"/>
    </xf>
    <xf numFmtId="0" fontId="0" fillId="34" borderId="60" xfId="0" applyFont="1" applyFill="1" applyBorder="1" applyAlignment="1" applyProtection="1">
      <alignment horizontal="left" vertical="center" indent="1" shrinkToFit="1"/>
    </xf>
    <xf numFmtId="0" fontId="0" fillId="34" borderId="60" xfId="0" applyFont="1" applyFill="1" applyBorder="1" applyAlignment="1" applyProtection="1">
      <alignment horizontal="left" vertical="center" shrinkToFit="1"/>
    </xf>
    <xf numFmtId="40" fontId="0" fillId="25" borderId="66" xfId="2" applyNumberFormat="1" applyFont="1" applyFill="1" applyBorder="1" applyAlignment="1" applyProtection="1">
      <alignment vertical="center" shrinkToFit="1"/>
    </xf>
    <xf numFmtId="40" fontId="4" fillId="25" borderId="66" xfId="2" applyNumberFormat="1" applyFont="1" applyFill="1" applyBorder="1" applyAlignment="1" applyProtection="1">
      <alignment vertical="center" shrinkToFit="1"/>
    </xf>
    <xf numFmtId="40" fontId="4" fillId="25" borderId="67" xfId="2" applyNumberFormat="1" applyFont="1" applyFill="1" applyBorder="1" applyAlignment="1" applyProtection="1">
      <alignment vertical="center" shrinkToFit="1"/>
    </xf>
    <xf numFmtId="40" fontId="4" fillId="25" borderId="68" xfId="2" applyNumberFormat="1" applyFont="1" applyFill="1" applyBorder="1" applyAlignment="1" applyProtection="1">
      <alignment vertical="center" shrinkToFit="1"/>
    </xf>
    <xf numFmtId="0" fontId="29" fillId="0" borderId="0" xfId="0" applyFont="1" applyFill="1" applyAlignment="1" applyProtection="1">
      <alignment horizontal="center" vertical="center"/>
    </xf>
    <xf numFmtId="0" fontId="0" fillId="0" borderId="1" xfId="0" applyBorder="1" applyAlignment="1">
      <alignment vertical="center"/>
    </xf>
    <xf numFmtId="0" fontId="26" fillId="0" borderId="0" xfId="0" applyFont="1" applyAlignment="1"/>
    <xf numFmtId="0" fontId="28" fillId="0" borderId="58" xfId="0" applyFont="1" applyFill="1" applyBorder="1" applyAlignment="1" applyProtection="1">
      <alignment horizontal="left"/>
    </xf>
    <xf numFmtId="0" fontId="36" fillId="0" borderId="0" xfId="0" applyFont="1" applyAlignment="1">
      <alignment horizontal="center" vertical="center"/>
    </xf>
    <xf numFmtId="0" fontId="36" fillId="0" borderId="0" xfId="0" applyFont="1" applyAlignment="1">
      <alignment vertical="center"/>
    </xf>
    <xf numFmtId="0" fontId="36" fillId="0" borderId="0" xfId="0" applyFont="1" applyFill="1" applyAlignment="1">
      <alignment vertical="center"/>
    </xf>
    <xf numFmtId="0" fontId="37" fillId="0" borderId="0" xfId="0" applyFont="1" applyAlignment="1">
      <alignment vertical="center" shrinkToFit="1"/>
    </xf>
    <xf numFmtId="0" fontId="29" fillId="0" borderId="0" xfId="0" applyFont="1" applyFill="1" applyBorder="1" applyAlignment="1" applyProtection="1">
      <alignment vertical="center"/>
    </xf>
    <xf numFmtId="38" fontId="33" fillId="0" borderId="0" xfId="0" applyNumberFormat="1" applyFont="1" applyFill="1" applyBorder="1" applyAlignment="1" applyProtection="1">
      <alignment vertical="center"/>
    </xf>
    <xf numFmtId="0" fontId="29" fillId="0" borderId="0" xfId="0" applyFont="1" applyFill="1" applyAlignment="1" applyProtection="1">
      <alignment horizontal="right" vertical="center"/>
    </xf>
    <xf numFmtId="38" fontId="4" fillId="0" borderId="0" xfId="2" applyFont="1" applyFill="1" applyAlignment="1" applyProtection="1">
      <alignment vertical="center"/>
    </xf>
    <xf numFmtId="38" fontId="4" fillId="25" borderId="69" xfId="2" applyNumberFormat="1" applyFont="1" applyFill="1" applyBorder="1" applyAlignment="1" applyProtection="1">
      <alignment vertical="center" shrinkToFit="1"/>
    </xf>
    <xf numFmtId="183" fontId="24" fillId="25" borderId="23" xfId="2" applyNumberFormat="1" applyFont="1" applyFill="1" applyBorder="1" applyAlignment="1" applyProtection="1">
      <alignment horizontal="right" vertical="center" shrinkToFit="1"/>
    </xf>
    <xf numFmtId="0" fontId="0" fillId="0" borderId="57" xfId="0" applyFont="1" applyFill="1" applyBorder="1" applyAlignment="1" applyProtection="1">
      <alignment horizontal="right" vertical="center"/>
    </xf>
    <xf numFmtId="184" fontId="24" fillId="0" borderId="57" xfId="2" applyNumberFormat="1" applyFont="1" applyFill="1" applyBorder="1" applyAlignment="1" applyProtection="1">
      <alignment vertical="center" shrinkToFit="1"/>
    </xf>
    <xf numFmtId="38" fontId="4" fillId="25" borderId="21" xfId="2" applyNumberFormat="1" applyFont="1" applyFill="1" applyBorder="1" applyAlignment="1" applyProtection="1">
      <alignment vertical="center" shrinkToFit="1"/>
    </xf>
    <xf numFmtId="38" fontId="4" fillId="25" borderId="71" xfId="2" applyNumberFormat="1" applyFont="1" applyFill="1" applyBorder="1" applyAlignment="1" applyProtection="1">
      <alignment vertical="center" shrinkToFit="1"/>
    </xf>
    <xf numFmtId="191" fontId="0" fillId="0" borderId="26" xfId="0" applyNumberFormat="1" applyFont="1" applyFill="1" applyBorder="1" applyAlignment="1" applyProtection="1">
      <alignment horizontal="center" vertical="center" shrinkToFit="1"/>
    </xf>
    <xf numFmtId="0" fontId="0" fillId="0" borderId="0" xfId="0" applyAlignment="1">
      <alignment horizontal="center" vertical="center"/>
    </xf>
    <xf numFmtId="0" fontId="30" fillId="0" borderId="0" xfId="0" applyFont="1" applyAlignment="1">
      <alignment vertical="center"/>
    </xf>
    <xf numFmtId="192" fontId="0" fillId="39" borderId="21" xfId="0" applyNumberFormat="1" applyFill="1" applyBorder="1" applyAlignment="1">
      <alignment horizontal="left" vertical="center"/>
    </xf>
    <xf numFmtId="0" fontId="0" fillId="0" borderId="65" xfId="0" applyBorder="1" applyAlignment="1">
      <alignment horizontal="center" vertical="center"/>
    </xf>
    <xf numFmtId="38" fontId="0" fillId="0" borderId="65" xfId="2" applyFont="1" applyBorder="1" applyAlignment="1">
      <alignment vertical="center"/>
    </xf>
    <xf numFmtId="38" fontId="0" fillId="0" borderId="73" xfId="2" applyFont="1" applyBorder="1" applyAlignment="1">
      <alignment vertical="center"/>
    </xf>
    <xf numFmtId="38" fontId="0" fillId="0" borderId="73" xfId="0" applyNumberFormat="1" applyBorder="1" applyAlignment="1">
      <alignment vertical="center"/>
    </xf>
    <xf numFmtId="38" fontId="4" fillId="0" borderId="65" xfId="2" applyFont="1" applyBorder="1" applyAlignment="1">
      <alignment vertical="center"/>
    </xf>
    <xf numFmtId="0" fontId="0" fillId="0" borderId="0" xfId="0" applyFont="1" applyFill="1" applyBorder="1" applyAlignment="1" applyProtection="1">
      <alignment horizontal="center" vertical="center"/>
    </xf>
    <xf numFmtId="38" fontId="35" fillId="38" borderId="21" xfId="0" applyNumberFormat="1" applyFont="1" applyFill="1" applyBorder="1" applyAlignment="1" applyProtection="1">
      <alignment horizontal="center" vertical="center"/>
    </xf>
    <xf numFmtId="38" fontId="35" fillId="38" borderId="22" xfId="0" applyNumberFormat="1" applyFont="1" applyFill="1" applyBorder="1" applyAlignment="1" applyProtection="1">
      <alignment horizontal="center" vertical="center"/>
    </xf>
    <xf numFmtId="38" fontId="35" fillId="38" borderId="23" xfId="0" applyNumberFormat="1" applyFont="1" applyFill="1" applyBorder="1" applyAlignment="1" applyProtection="1">
      <alignment horizontal="center" vertical="center"/>
    </xf>
    <xf numFmtId="0" fontId="0" fillId="34" borderId="24" xfId="0" applyFont="1" applyFill="1" applyBorder="1" applyAlignment="1" applyProtection="1">
      <alignment horizontal="center" vertical="center" shrinkToFit="1"/>
    </xf>
    <xf numFmtId="0" fontId="0" fillId="34" borderId="25" xfId="0" applyFont="1" applyFill="1" applyBorder="1" applyAlignment="1" applyProtection="1">
      <alignment horizontal="center" vertical="center" shrinkToFit="1"/>
    </xf>
    <xf numFmtId="176" fontId="29" fillId="0" borderId="0" xfId="0" applyNumberFormat="1" applyFont="1" applyBorder="1" applyAlignment="1">
      <alignment horizontal="right" vertical="center"/>
    </xf>
    <xf numFmtId="176" fontId="29" fillId="0" borderId="0" xfId="0" applyNumberFormat="1" applyFont="1" applyBorder="1" applyAlignment="1">
      <alignment horizontal="center" vertical="center"/>
    </xf>
    <xf numFmtId="0" fontId="30" fillId="37" borderId="24" xfId="0" applyFont="1" applyFill="1" applyBorder="1" applyAlignment="1" applyProtection="1">
      <alignment horizontal="center" vertical="center"/>
    </xf>
    <xf numFmtId="0" fontId="30" fillId="37" borderId="25" xfId="0" applyFont="1" applyFill="1" applyBorder="1" applyAlignment="1" applyProtection="1">
      <alignment horizontal="center" vertical="center"/>
    </xf>
    <xf numFmtId="188" fontId="29" fillId="0" borderId="57" xfId="0" applyNumberFormat="1" applyFont="1" applyFill="1" applyBorder="1" applyAlignment="1">
      <alignment horizontal="left" shrinkToFit="1"/>
    </xf>
    <xf numFmtId="0" fontId="0" fillId="0" borderId="57" xfId="0" applyFont="1" applyFill="1" applyBorder="1" applyAlignment="1" applyProtection="1">
      <alignment horizontal="right"/>
    </xf>
    <xf numFmtId="190" fontId="29" fillId="0" borderId="20" xfId="0" applyNumberFormat="1" applyFont="1" applyFill="1" applyBorder="1" applyAlignment="1" applyProtection="1">
      <alignment horizontal="left" vertical="center" shrinkToFit="1"/>
    </xf>
    <xf numFmtId="0" fontId="0" fillId="0" borderId="20" xfId="0" applyFont="1" applyFill="1" applyBorder="1" applyAlignment="1" applyProtection="1">
      <alignment horizontal="right" vertical="center"/>
    </xf>
    <xf numFmtId="0" fontId="4" fillId="34" borderId="21" xfId="0" applyFont="1" applyFill="1" applyBorder="1" applyAlignment="1" applyProtection="1">
      <alignment horizontal="center" vertical="center" shrinkToFit="1"/>
    </xf>
    <xf numFmtId="0" fontId="4" fillId="34" borderId="22" xfId="0" applyFont="1" applyFill="1" applyBorder="1" applyAlignment="1" applyProtection="1">
      <alignment horizontal="center" vertical="center" shrinkToFit="1"/>
    </xf>
    <xf numFmtId="0" fontId="4" fillId="34" borderId="23" xfId="0" applyFont="1" applyFill="1" applyBorder="1" applyAlignment="1" applyProtection="1">
      <alignment horizontal="center" vertical="center" shrinkToFit="1"/>
    </xf>
    <xf numFmtId="0" fontId="0" fillId="34" borderId="72" xfId="0" applyFont="1" applyFill="1" applyBorder="1" applyAlignment="1" applyProtection="1">
      <alignment horizontal="center" vertical="center" shrinkToFit="1"/>
    </xf>
    <xf numFmtId="0" fontId="0" fillId="34" borderId="42" xfId="0" applyFont="1" applyFill="1" applyBorder="1" applyAlignment="1" applyProtection="1">
      <alignment horizontal="center" vertical="center" shrinkToFit="1"/>
    </xf>
    <xf numFmtId="0" fontId="0" fillId="34" borderId="19" xfId="0" applyFont="1" applyFill="1" applyBorder="1" applyAlignment="1" applyProtection="1">
      <alignment horizontal="center" vertical="center" shrinkToFit="1"/>
    </xf>
    <xf numFmtId="40" fontId="30" fillId="0" borderId="0" xfId="0" applyNumberFormat="1" applyFont="1" applyFill="1" applyBorder="1" applyAlignment="1" applyProtection="1">
      <alignment horizontal="left" vertical="center"/>
    </xf>
    <xf numFmtId="0" fontId="4" fillId="34" borderId="24" xfId="0" applyFont="1" applyFill="1" applyBorder="1" applyAlignment="1" applyProtection="1">
      <alignment horizontal="center" vertical="center" shrinkToFit="1"/>
    </xf>
    <xf numFmtId="0" fontId="4" fillId="34" borderId="25" xfId="0" applyFont="1" applyFill="1" applyBorder="1" applyAlignment="1" applyProtection="1">
      <alignment horizontal="center" vertical="center" shrinkToFit="1"/>
    </xf>
    <xf numFmtId="179" fontId="26" fillId="25" borderId="24" xfId="1" applyNumberFormat="1" applyFont="1" applyFill="1" applyBorder="1" applyAlignment="1" applyProtection="1">
      <alignment horizontal="center" vertical="center" wrapText="1" shrinkToFit="1"/>
    </xf>
    <xf numFmtId="179" fontId="26" fillId="25" borderId="37" xfId="1" applyNumberFormat="1" applyFont="1" applyFill="1" applyBorder="1" applyAlignment="1" applyProtection="1">
      <alignment horizontal="center" vertical="center" wrapText="1" shrinkToFit="1"/>
    </xf>
    <xf numFmtId="0" fontId="0" fillId="34" borderId="18" xfId="0" applyFont="1" applyFill="1" applyBorder="1" applyAlignment="1" applyProtection="1">
      <alignment horizontal="center" vertical="center" shrinkToFit="1"/>
    </xf>
    <xf numFmtId="0" fontId="0" fillId="34" borderId="70" xfId="0"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xf>
    <xf numFmtId="0" fontId="0" fillId="34" borderId="21" xfId="0" applyFont="1" applyFill="1" applyBorder="1" applyAlignment="1" applyProtection="1">
      <alignment horizontal="center" vertical="center" shrinkToFit="1"/>
    </xf>
    <xf numFmtId="0" fontId="31" fillId="0" borderId="0" xfId="0" applyFont="1" applyFill="1" applyAlignment="1" applyProtection="1">
      <alignment horizontal="left" vertical="center"/>
    </xf>
    <xf numFmtId="0" fontId="0" fillId="34" borderId="23" xfId="0" applyFont="1" applyFill="1" applyBorder="1" applyAlignment="1" applyProtection="1">
      <alignment horizontal="center" vertical="center" shrinkToFit="1"/>
    </xf>
    <xf numFmtId="0" fontId="0" fillId="34" borderId="38" xfId="0" applyFont="1" applyFill="1" applyBorder="1" applyAlignment="1" applyProtection="1">
      <alignment horizontal="right" vertical="top" shrinkToFit="1"/>
    </xf>
    <xf numFmtId="0" fontId="4" fillId="34" borderId="39" xfId="0" applyFont="1" applyFill="1" applyBorder="1" applyAlignment="1" applyProtection="1">
      <alignment horizontal="right" vertical="top" shrinkToFit="1"/>
    </xf>
    <xf numFmtId="0" fontId="4" fillId="34" borderId="40" xfId="0" applyFont="1" applyFill="1" applyBorder="1" applyAlignment="1" applyProtection="1">
      <alignment horizontal="right" vertical="top" shrinkToFit="1"/>
    </xf>
    <xf numFmtId="0" fontId="4" fillId="34" borderId="41" xfId="0" applyFont="1" applyFill="1" applyBorder="1" applyAlignment="1" applyProtection="1">
      <alignment horizontal="right" vertical="top" shrinkToFit="1"/>
    </xf>
    <xf numFmtId="38" fontId="0" fillId="0" borderId="65" xfId="2" applyFont="1" applyBorder="1" applyAlignment="1">
      <alignment horizontal="right" vertical="center"/>
    </xf>
    <xf numFmtId="0" fontId="0" fillId="0" borderId="65" xfId="0" applyBorder="1" applyAlignment="1">
      <alignment horizontal="center" vertical="center"/>
    </xf>
    <xf numFmtId="0" fontId="0" fillId="0" borderId="74" xfId="0" applyBorder="1" applyAlignment="1">
      <alignment horizontal="center" vertical="center"/>
    </xf>
    <xf numFmtId="38" fontId="0" fillId="40" borderId="81" xfId="0" applyNumberFormat="1" applyFill="1" applyBorder="1" applyAlignment="1">
      <alignment horizontal="right" vertical="center"/>
    </xf>
    <xf numFmtId="0" fontId="0" fillId="40" borderId="82" xfId="0" applyFill="1" applyBorder="1" applyAlignment="1">
      <alignment horizontal="right" vertical="center"/>
    </xf>
    <xf numFmtId="0" fontId="0" fillId="0" borderId="73" xfId="0" applyBorder="1" applyAlignment="1">
      <alignment horizontal="center" vertical="center" wrapText="1"/>
    </xf>
    <xf numFmtId="0" fontId="0" fillId="0" borderId="78" xfId="0" applyBorder="1" applyAlignment="1">
      <alignment horizontal="center" vertical="center" wrapText="1"/>
    </xf>
    <xf numFmtId="0" fontId="0" fillId="0" borderId="76" xfId="0" applyBorder="1" applyAlignment="1">
      <alignment horizontal="center" vertical="center" wrapText="1"/>
    </xf>
    <xf numFmtId="38" fontId="0" fillId="0" borderId="77" xfId="2" applyFont="1" applyBorder="1" applyAlignment="1">
      <alignment horizontal="center" vertical="center"/>
    </xf>
    <xf numFmtId="38" fontId="0" fillId="0" borderId="79" xfId="2" applyFont="1" applyBorder="1" applyAlignment="1">
      <alignment horizontal="center" vertical="center"/>
    </xf>
    <xf numFmtId="38" fontId="0" fillId="0" borderId="80" xfId="2" applyFont="1" applyBorder="1" applyAlignment="1">
      <alignment horizontal="center" vertical="center"/>
    </xf>
    <xf numFmtId="0" fontId="0" fillId="39" borderId="22" xfId="0" applyFill="1" applyBorder="1" applyAlignment="1">
      <alignment horizontal="left" vertical="center"/>
    </xf>
    <xf numFmtId="0" fontId="0" fillId="39" borderId="23" xfId="0" applyFill="1" applyBorder="1" applyAlignment="1">
      <alignment horizontal="left" vertical="center"/>
    </xf>
    <xf numFmtId="0" fontId="0" fillId="0" borderId="73" xfId="0" applyBorder="1" applyAlignment="1">
      <alignment horizontal="center" vertical="center"/>
    </xf>
    <xf numFmtId="0" fontId="0" fillId="0" borderId="76" xfId="0" applyBorder="1" applyAlignment="1">
      <alignment horizontal="center" vertical="center"/>
    </xf>
    <xf numFmtId="0" fontId="0" fillId="0" borderId="75" xfId="0" applyBorder="1" applyAlignment="1">
      <alignment horizontal="center" vertical="center"/>
    </xf>
  </cellXfs>
  <cellStyles count="89">
    <cellStyle name="20% - アクセント 1" xfId="62" builtinId="30" customBuiltin="1"/>
    <cellStyle name="20% - アクセント 1 2" xfId="22" xr:uid="{00000000-0005-0000-0000-000001000000}"/>
    <cellStyle name="20% - アクセント 2" xfId="66" builtinId="34" customBuiltin="1"/>
    <cellStyle name="20% - アクセント 2 2" xfId="26" xr:uid="{00000000-0005-0000-0000-000003000000}"/>
    <cellStyle name="20% - アクセント 3" xfId="70" builtinId="38" customBuiltin="1"/>
    <cellStyle name="20% - アクセント 3 2" xfId="30" xr:uid="{00000000-0005-0000-0000-000005000000}"/>
    <cellStyle name="20% - アクセント 4" xfId="74" builtinId="42" customBuiltin="1"/>
    <cellStyle name="20% - アクセント 4 2" xfId="34" xr:uid="{00000000-0005-0000-0000-000007000000}"/>
    <cellStyle name="20% - アクセント 5" xfId="78" builtinId="46" customBuiltin="1"/>
    <cellStyle name="20% - アクセント 5 2" xfId="38" xr:uid="{00000000-0005-0000-0000-000009000000}"/>
    <cellStyle name="20% - アクセント 6" xfId="82" builtinId="50" customBuiltin="1"/>
    <cellStyle name="20% - アクセント 6 2" xfId="42" xr:uid="{00000000-0005-0000-0000-00000B000000}"/>
    <cellStyle name="40% - アクセント 1" xfId="63" builtinId="31" customBuiltin="1"/>
    <cellStyle name="40% - アクセント 1 2" xfId="23" xr:uid="{00000000-0005-0000-0000-00000D000000}"/>
    <cellStyle name="40% - アクセント 2" xfId="67" builtinId="35" customBuiltin="1"/>
    <cellStyle name="40% - アクセント 2 2" xfId="27" xr:uid="{00000000-0005-0000-0000-00000F000000}"/>
    <cellStyle name="40% - アクセント 3" xfId="71" builtinId="39" customBuiltin="1"/>
    <cellStyle name="40% - アクセント 3 2" xfId="31" xr:uid="{00000000-0005-0000-0000-000011000000}"/>
    <cellStyle name="40% - アクセント 4" xfId="75" builtinId="43" customBuiltin="1"/>
    <cellStyle name="40% - アクセント 4 2" xfId="35" xr:uid="{00000000-0005-0000-0000-000013000000}"/>
    <cellStyle name="40% - アクセント 5" xfId="79" builtinId="47" customBuiltin="1"/>
    <cellStyle name="40% - アクセント 5 2" xfId="39" xr:uid="{00000000-0005-0000-0000-000015000000}"/>
    <cellStyle name="40% - アクセント 6" xfId="83" builtinId="51" customBuiltin="1"/>
    <cellStyle name="40% - アクセント 6 2" xfId="43" xr:uid="{00000000-0005-0000-0000-000017000000}"/>
    <cellStyle name="60% - アクセント 1" xfId="64" builtinId="32" customBuiltin="1"/>
    <cellStyle name="60% - アクセント 1 2" xfId="24" xr:uid="{00000000-0005-0000-0000-000019000000}"/>
    <cellStyle name="60% - アクセント 2" xfId="68" builtinId="36" customBuiltin="1"/>
    <cellStyle name="60% - アクセント 2 2" xfId="28" xr:uid="{00000000-0005-0000-0000-00001B000000}"/>
    <cellStyle name="60% - アクセント 3" xfId="72" builtinId="40" customBuiltin="1"/>
    <cellStyle name="60% - アクセント 3 2" xfId="32" xr:uid="{00000000-0005-0000-0000-00001D000000}"/>
    <cellStyle name="60% - アクセント 4" xfId="76" builtinId="44" customBuiltin="1"/>
    <cellStyle name="60% - アクセント 4 2" xfId="36" xr:uid="{00000000-0005-0000-0000-00001F000000}"/>
    <cellStyle name="60% - アクセント 5" xfId="80" builtinId="48" customBuiltin="1"/>
    <cellStyle name="60% - アクセント 5 2" xfId="40" xr:uid="{00000000-0005-0000-0000-000021000000}"/>
    <cellStyle name="60% - アクセント 6" xfId="84" builtinId="52" customBuiltin="1"/>
    <cellStyle name="60% - アクセント 6 2" xfId="44" xr:uid="{00000000-0005-0000-0000-000023000000}"/>
    <cellStyle name="アクセント 1" xfId="61" builtinId="29" customBuiltin="1"/>
    <cellStyle name="アクセント 1 2" xfId="21" xr:uid="{00000000-0005-0000-0000-000025000000}"/>
    <cellStyle name="アクセント 2" xfId="65" builtinId="33" customBuiltin="1"/>
    <cellStyle name="アクセント 2 2" xfId="25" xr:uid="{00000000-0005-0000-0000-000027000000}"/>
    <cellStyle name="アクセント 3" xfId="69" builtinId="37" customBuiltin="1"/>
    <cellStyle name="アクセント 3 2" xfId="29" xr:uid="{00000000-0005-0000-0000-000029000000}"/>
    <cellStyle name="アクセント 4" xfId="73" builtinId="41" customBuiltin="1"/>
    <cellStyle name="アクセント 4 2" xfId="33" xr:uid="{00000000-0005-0000-0000-00002B000000}"/>
    <cellStyle name="アクセント 5" xfId="77" builtinId="45" customBuiltin="1"/>
    <cellStyle name="アクセント 5 2" xfId="37" xr:uid="{00000000-0005-0000-0000-00002D000000}"/>
    <cellStyle name="アクセント 6" xfId="81" builtinId="49" customBuiltin="1"/>
    <cellStyle name="アクセント 6 2" xfId="41" xr:uid="{00000000-0005-0000-0000-00002F000000}"/>
    <cellStyle name="タイトル" xfId="45" builtinId="15" customBuiltin="1"/>
    <cellStyle name="タイトル 2" xfId="4" xr:uid="{00000000-0005-0000-0000-000031000000}"/>
    <cellStyle name="チェック セル" xfId="57" builtinId="23" customBuiltin="1"/>
    <cellStyle name="チェック セル 2" xfId="16" xr:uid="{00000000-0005-0000-0000-000033000000}"/>
    <cellStyle name="どちらでもない" xfId="52" builtinId="28" customBuiltin="1"/>
    <cellStyle name="どちらでもない 2" xfId="11" xr:uid="{00000000-0005-0000-0000-000035000000}"/>
    <cellStyle name="パーセント" xfId="1" builtinId="5"/>
    <cellStyle name="メモ 2" xfId="18" xr:uid="{00000000-0005-0000-0000-000038000000}"/>
    <cellStyle name="メモ 3" xfId="86" xr:uid="{00000000-0005-0000-0000-000039000000}"/>
    <cellStyle name="リンク セル" xfId="56" builtinId="24" customBuiltin="1"/>
    <cellStyle name="リンク セル 2" xfId="15" xr:uid="{00000000-0005-0000-0000-00003B000000}"/>
    <cellStyle name="悪い" xfId="51" builtinId="27" customBuiltin="1"/>
    <cellStyle name="悪い 2" xfId="10" xr:uid="{00000000-0005-0000-0000-00003D000000}"/>
    <cellStyle name="計算" xfId="55" builtinId="22" customBuiltin="1"/>
    <cellStyle name="計算 2" xfId="14" xr:uid="{00000000-0005-0000-0000-00003F000000}"/>
    <cellStyle name="警告文" xfId="58" builtinId="11" customBuiltin="1"/>
    <cellStyle name="警告文 2" xfId="17" xr:uid="{00000000-0005-0000-0000-000041000000}"/>
    <cellStyle name="桁区切り" xfId="2" builtinId="6"/>
    <cellStyle name="見出し 1" xfId="46" builtinId="16" customBuiltin="1"/>
    <cellStyle name="見出し 1 2" xfId="5" xr:uid="{00000000-0005-0000-0000-000044000000}"/>
    <cellStyle name="見出し 2" xfId="47" builtinId="17" customBuiltin="1"/>
    <cellStyle name="見出し 2 2" xfId="6" xr:uid="{00000000-0005-0000-0000-000046000000}"/>
    <cellStyle name="見出し 3" xfId="48" builtinId="18" customBuiltin="1"/>
    <cellStyle name="見出し 3 2" xfId="7" xr:uid="{00000000-0005-0000-0000-000048000000}"/>
    <cellStyle name="見出し 4" xfId="49" builtinId="19" customBuiltin="1"/>
    <cellStyle name="見出し 4 2" xfId="8" xr:uid="{00000000-0005-0000-0000-00004A000000}"/>
    <cellStyle name="集計" xfId="60" builtinId="25" customBuiltin="1"/>
    <cellStyle name="集計 2" xfId="20" xr:uid="{00000000-0005-0000-0000-00004C000000}"/>
    <cellStyle name="出力" xfId="54" builtinId="21" customBuiltin="1"/>
    <cellStyle name="出力 2" xfId="13" xr:uid="{00000000-0005-0000-0000-00004E000000}"/>
    <cellStyle name="説明文" xfId="59" builtinId="53" customBuiltin="1"/>
    <cellStyle name="説明文 2" xfId="19" xr:uid="{00000000-0005-0000-0000-000050000000}"/>
    <cellStyle name="入力" xfId="53" builtinId="20" customBuiltin="1"/>
    <cellStyle name="入力 2" xfId="12" xr:uid="{00000000-0005-0000-0000-000052000000}"/>
    <cellStyle name="標準" xfId="0" builtinId="0"/>
    <cellStyle name="標準 2" xfId="3" xr:uid="{00000000-0005-0000-0000-000054000000}"/>
    <cellStyle name="標準 3" xfId="85" xr:uid="{00000000-0005-0000-0000-000055000000}"/>
    <cellStyle name="標準 4" xfId="87" xr:uid="{00000000-0005-0000-0000-000056000000}"/>
    <cellStyle name="標準 5" xfId="88" xr:uid="{00000000-0005-0000-0000-000057000000}"/>
    <cellStyle name="良い" xfId="50" builtinId="26" customBuiltin="1"/>
    <cellStyle name="良い 2" xfId="9" xr:uid="{00000000-0005-0000-0000-000059000000}"/>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15</xdr:col>
      <xdr:colOff>11206</xdr:colOff>
      <xdr:row>159</xdr:row>
      <xdr:rowOff>224118</xdr:rowOff>
    </xdr:from>
    <xdr:to>
      <xdr:col>15</xdr:col>
      <xdr:colOff>336177</xdr:colOff>
      <xdr:row>161</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15</xdr:col>
      <xdr:colOff>16565</xdr:colOff>
      <xdr:row>161</xdr:row>
      <xdr:rowOff>5</xdr:rowOff>
    </xdr:from>
    <xdr:to>
      <xdr:col>15</xdr:col>
      <xdr:colOff>341536</xdr:colOff>
      <xdr:row>163</xdr:row>
      <xdr:rowOff>7800</xdr:rowOff>
    </xdr:to>
    <xdr:sp macro="" textlink="">
      <xdr:nvSpPr>
        <xdr:cNvPr id="12" name="テキスト ボックス 11">
          <a:extLst>
            <a:ext uri="{FF2B5EF4-FFF2-40B4-BE49-F238E27FC236}">
              <a16:creationId xmlns:a16="http://schemas.microsoft.com/office/drawing/2014/main" id="{C54994F9-5942-4724-B6A9-8B5ED0892B7A}"/>
            </a:ext>
          </a:extLst>
        </xdr:cNvPr>
        <xdr:cNvSpPr txBox="1"/>
      </xdr:nvSpPr>
      <xdr:spPr>
        <a:xfrm>
          <a:off x="14304065" y="39160179"/>
          <a:ext cx="324971" cy="4964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②</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70_&#21271;&#37197;&#27700;&#35506;/01_&#21508;&#35506;&#23554;&#29992;/03&#35373;&#20633;&#20418;/&#12304;&#38651;&#21147;&#38656;&#32102;&#22865;&#32004;&#38306;&#20418;&#12305;/&#20196;&#21644;&#65303;&#24180;&#24230;&#38656;&#32102;&#22865;&#32004;/3_&#35373;&#35336;&#26360;/R7&#20837;&#26413;&#37329;&#38989;&#31309;&#31639;&#20869;&#35379;&#26360;&#65343;&#32177;&#26408;&#22338;&#36865;&#27700;&#12509;&#12531;&#12503;&#22580;&#22806;&#65301;&#26045;&#35373;&#38651;&#21147;&#38656;&#32102;&#65288;&#37329;&#20837;&#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札金額積算内訳書"/>
      <sheetName val="契約書明細"/>
      <sheetName val="特記仕様書＿別紙＿実績使用電力量及び予定使用電力量"/>
      <sheetName val="基データ"/>
      <sheetName val="綱木坂送水ポンプ場"/>
      <sheetName val="将監送水ポンプ場"/>
      <sheetName val="南中山配水所"/>
      <sheetName val="館送水ポンプ場"/>
      <sheetName val="赤坂配水所"/>
      <sheetName val="寺岡配水所"/>
    </sheetNames>
    <sheetDataSet>
      <sheetData sheetId="0"/>
      <sheetData sheetId="1">
        <row r="3">
          <cell r="C3" t="str">
            <v>仙台市水道局　綱木坂送水ポンプ場外５施設 電力需給</v>
          </cell>
        </row>
      </sheetData>
      <sheetData sheetId="2"/>
      <sheetData sheetId="3">
        <row r="2">
          <cell r="A2">
            <v>1</v>
          </cell>
        </row>
      </sheetData>
      <sheetData sheetId="4" refreshError="1"/>
      <sheetData sheetId="5">
        <row r="17">
          <cell r="C17">
            <v>47786</v>
          </cell>
        </row>
      </sheetData>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J84"/>
  <sheetViews>
    <sheetView showGridLines="0" tabSelected="1" view="pageBreakPreview" zoomScaleNormal="100" zoomScaleSheetLayoutView="100" workbookViewId="0"/>
  </sheetViews>
  <sheetFormatPr defaultColWidth="9" defaultRowHeight="13.2" x14ac:dyDescent="0.2"/>
  <cols>
    <col min="1" max="1" width="9" style="138"/>
    <col min="2" max="2" width="1.88671875" style="138" customWidth="1"/>
    <col min="3" max="6" width="9" style="138"/>
    <col min="7" max="7" width="6.33203125" style="138" customWidth="1"/>
    <col min="8" max="8" width="15.77734375" style="138" customWidth="1"/>
    <col min="9" max="16384" width="9" style="138"/>
  </cols>
  <sheetData>
    <row r="1" spans="1:10" x14ac:dyDescent="0.2">
      <c r="A1" s="138" t="s">
        <v>73</v>
      </c>
    </row>
    <row r="3" spans="1:10" ht="19.5" customHeight="1" x14ac:dyDescent="0.2">
      <c r="A3" s="155" t="s">
        <v>74</v>
      </c>
      <c r="B3" s="139"/>
      <c r="C3" s="156" t="s">
        <v>124</v>
      </c>
      <c r="D3" s="140"/>
      <c r="E3" s="140"/>
      <c r="F3" s="140"/>
      <c r="G3" s="140"/>
      <c r="H3" s="140"/>
      <c r="I3" s="140"/>
      <c r="J3" s="140"/>
    </row>
    <row r="5" spans="1:10" x14ac:dyDescent="0.2">
      <c r="A5" s="138" t="s">
        <v>72</v>
      </c>
      <c r="B5" s="144"/>
      <c r="C5" s="145" t="s">
        <v>84</v>
      </c>
    </row>
    <row r="6" spans="1:10" ht="6" customHeight="1" x14ac:dyDescent="0.2">
      <c r="A6" s="140"/>
      <c r="B6" s="148"/>
      <c r="C6" s="140"/>
      <c r="D6" s="140"/>
      <c r="E6" s="140"/>
      <c r="F6" s="140"/>
      <c r="G6" s="140"/>
      <c r="H6" s="140"/>
      <c r="I6" s="140"/>
      <c r="J6" s="140"/>
    </row>
    <row r="7" spans="1:10" ht="21.75" customHeight="1" x14ac:dyDescent="0.2">
      <c r="A7" s="157">
        <v>1</v>
      </c>
      <c r="B7" s="149"/>
      <c r="C7" s="150" t="s">
        <v>146</v>
      </c>
      <c r="D7" s="151"/>
      <c r="E7" s="151"/>
      <c r="F7" s="151"/>
      <c r="G7" s="151"/>
      <c r="H7" s="151"/>
      <c r="I7" s="151"/>
    </row>
    <row r="8" spans="1:10" x14ac:dyDescent="0.2">
      <c r="B8" s="144"/>
      <c r="C8" s="146"/>
    </row>
    <row r="9" spans="1:10" ht="20.25" customHeight="1" x14ac:dyDescent="0.15">
      <c r="B9" s="144"/>
      <c r="C9" s="147" t="s">
        <v>76</v>
      </c>
      <c r="H9" s="142"/>
      <c r="I9" s="138" t="s">
        <v>77</v>
      </c>
      <c r="J9" s="175" t="s">
        <v>89</v>
      </c>
    </row>
    <row r="10" spans="1:10" ht="9" customHeight="1" x14ac:dyDescent="0.2">
      <c r="B10" s="144"/>
      <c r="C10" s="146"/>
      <c r="H10" s="143"/>
    </row>
    <row r="11" spans="1:10" ht="19.2" x14ac:dyDescent="0.2">
      <c r="B11" s="144"/>
      <c r="C11" s="146" t="s">
        <v>75</v>
      </c>
      <c r="H11" s="143"/>
    </row>
    <row r="12" spans="1:10" ht="18" customHeight="1" x14ac:dyDescent="0.15">
      <c r="B12" s="144"/>
      <c r="C12" s="146"/>
      <c r="F12" s="141" t="s">
        <v>79</v>
      </c>
      <c r="H12" s="142"/>
      <c r="I12" s="138" t="s">
        <v>78</v>
      </c>
      <c r="J12" s="175" t="s">
        <v>89</v>
      </c>
    </row>
    <row r="13" spans="1:10" ht="18" customHeight="1" x14ac:dyDescent="0.15">
      <c r="B13" s="144"/>
      <c r="C13" s="146"/>
      <c r="F13" s="141" t="s">
        <v>82</v>
      </c>
      <c r="H13" s="142"/>
      <c r="I13" s="138" t="s">
        <v>78</v>
      </c>
      <c r="J13" s="175" t="s">
        <v>89</v>
      </c>
    </row>
    <row r="14" spans="1:10" ht="18" customHeight="1" x14ac:dyDescent="0.15">
      <c r="B14" s="144"/>
      <c r="C14" s="146"/>
      <c r="F14" s="141" t="s">
        <v>81</v>
      </c>
      <c r="H14" s="142"/>
      <c r="I14" s="138" t="s">
        <v>78</v>
      </c>
      <c r="J14" s="175" t="s">
        <v>89</v>
      </c>
    </row>
    <row r="15" spans="1:10" ht="18" customHeight="1" x14ac:dyDescent="0.15">
      <c r="B15" s="144"/>
      <c r="C15" s="146"/>
      <c r="F15" s="141" t="s">
        <v>80</v>
      </c>
      <c r="H15" s="142"/>
      <c r="I15" s="138" t="s">
        <v>78</v>
      </c>
      <c r="J15" s="175" t="s">
        <v>89</v>
      </c>
    </row>
    <row r="16" spans="1:10" ht="7.5" customHeight="1" x14ac:dyDescent="0.2">
      <c r="B16" s="144"/>
      <c r="C16" s="146"/>
      <c r="H16" s="143"/>
    </row>
    <row r="17" spans="1:10" ht="18" customHeight="1" x14ac:dyDescent="0.15">
      <c r="B17" s="144"/>
      <c r="C17" s="146" t="s">
        <v>83</v>
      </c>
      <c r="H17" s="142"/>
      <c r="I17" s="138" t="s">
        <v>77</v>
      </c>
      <c r="J17" s="175" t="s">
        <v>89</v>
      </c>
    </row>
    <row r="18" spans="1:10" x14ac:dyDescent="0.2">
      <c r="B18" s="148"/>
      <c r="C18" s="140"/>
      <c r="D18" s="140"/>
      <c r="E18" s="140"/>
      <c r="F18" s="140"/>
      <c r="G18" s="140"/>
      <c r="H18" s="140"/>
      <c r="I18" s="140"/>
      <c r="J18" s="140"/>
    </row>
    <row r="19" spans="1:10" ht="6.75" customHeight="1" x14ac:dyDescent="0.2">
      <c r="J19" s="174"/>
    </row>
    <row r="20" spans="1:10" ht="21.75" customHeight="1" x14ac:dyDescent="0.2">
      <c r="A20" s="158">
        <v>2</v>
      </c>
      <c r="B20" s="152"/>
      <c r="C20" s="153" t="s">
        <v>147</v>
      </c>
      <c r="D20" s="154"/>
      <c r="E20" s="154"/>
      <c r="F20" s="154"/>
      <c r="G20" s="154"/>
      <c r="H20" s="154"/>
      <c r="I20" s="154"/>
    </row>
    <row r="21" spans="1:10" x14ac:dyDescent="0.2">
      <c r="B21" s="144"/>
      <c r="C21" s="146"/>
    </row>
    <row r="22" spans="1:10" ht="20.25" customHeight="1" x14ac:dyDescent="0.15">
      <c r="B22" s="144"/>
      <c r="C22" s="147" t="s">
        <v>76</v>
      </c>
      <c r="H22" s="142"/>
      <c r="I22" s="138" t="s">
        <v>77</v>
      </c>
      <c r="J22" s="175" t="s">
        <v>89</v>
      </c>
    </row>
    <row r="23" spans="1:10" ht="9" customHeight="1" x14ac:dyDescent="0.2">
      <c r="B23" s="144"/>
      <c r="C23" s="146"/>
      <c r="H23" s="143"/>
    </row>
    <row r="24" spans="1:10" ht="19.2" x14ac:dyDescent="0.2">
      <c r="B24" s="144"/>
      <c r="C24" s="146" t="s">
        <v>75</v>
      </c>
      <c r="H24" s="143"/>
    </row>
    <row r="25" spans="1:10" ht="18" customHeight="1" x14ac:dyDescent="0.15">
      <c r="B25" s="144"/>
      <c r="C25" s="146"/>
      <c r="F25" s="141" t="s">
        <v>79</v>
      </c>
      <c r="H25" s="142"/>
      <c r="I25" s="138" t="s">
        <v>78</v>
      </c>
      <c r="J25" s="175" t="s">
        <v>89</v>
      </c>
    </row>
    <row r="26" spans="1:10" ht="18" customHeight="1" x14ac:dyDescent="0.15">
      <c r="B26" s="144"/>
      <c r="C26" s="146"/>
      <c r="F26" s="141" t="s">
        <v>82</v>
      </c>
      <c r="H26" s="142"/>
      <c r="I26" s="138" t="s">
        <v>78</v>
      </c>
      <c r="J26" s="175" t="s">
        <v>89</v>
      </c>
    </row>
    <row r="27" spans="1:10" ht="18" customHeight="1" x14ac:dyDescent="0.15">
      <c r="B27" s="144"/>
      <c r="C27" s="146"/>
      <c r="F27" s="141" t="s">
        <v>81</v>
      </c>
      <c r="H27" s="142"/>
      <c r="I27" s="138" t="s">
        <v>78</v>
      </c>
      <c r="J27" s="175" t="s">
        <v>89</v>
      </c>
    </row>
    <row r="28" spans="1:10" ht="18" customHeight="1" x14ac:dyDescent="0.15">
      <c r="B28" s="144"/>
      <c r="C28" s="146"/>
      <c r="F28" s="141" t="s">
        <v>80</v>
      </c>
      <c r="H28" s="142"/>
      <c r="I28" s="138" t="s">
        <v>78</v>
      </c>
      <c r="J28" s="175" t="s">
        <v>89</v>
      </c>
    </row>
    <row r="29" spans="1:10" ht="7.5" customHeight="1" x14ac:dyDescent="0.2">
      <c r="B29" s="144"/>
      <c r="C29" s="146"/>
      <c r="H29" s="143"/>
    </row>
    <row r="30" spans="1:10" ht="18" customHeight="1" x14ac:dyDescent="0.15">
      <c r="B30" s="144"/>
      <c r="C30" s="146" t="s">
        <v>83</v>
      </c>
      <c r="H30" s="142"/>
      <c r="I30" s="138" t="s">
        <v>77</v>
      </c>
      <c r="J30" s="175" t="s">
        <v>89</v>
      </c>
    </row>
    <row r="31" spans="1:10" x14ac:dyDescent="0.2">
      <c r="B31" s="148"/>
      <c r="C31" s="140"/>
      <c r="D31" s="140"/>
      <c r="E31" s="140"/>
      <c r="F31" s="140"/>
      <c r="G31" s="140"/>
      <c r="H31" s="140"/>
      <c r="I31" s="140"/>
      <c r="J31" s="140"/>
    </row>
    <row r="32" spans="1:10" ht="6.75" customHeight="1" x14ac:dyDescent="0.2">
      <c r="J32" s="174"/>
    </row>
    <row r="33" spans="1:10" ht="21.75" customHeight="1" x14ac:dyDescent="0.2">
      <c r="A33" s="158">
        <v>3</v>
      </c>
      <c r="B33" s="152"/>
      <c r="C33" s="153" t="s">
        <v>148</v>
      </c>
      <c r="D33" s="154"/>
      <c r="E33" s="154"/>
      <c r="F33" s="154"/>
      <c r="G33" s="154"/>
      <c r="H33" s="154"/>
      <c r="I33" s="154"/>
    </row>
    <row r="34" spans="1:10" x14ac:dyDescent="0.2">
      <c r="B34" s="144"/>
      <c r="C34" s="146"/>
    </row>
    <row r="35" spans="1:10" ht="20.25" customHeight="1" x14ac:dyDescent="0.15">
      <c r="B35" s="144"/>
      <c r="C35" s="147" t="s">
        <v>76</v>
      </c>
      <c r="H35" s="142"/>
      <c r="I35" s="138" t="s">
        <v>77</v>
      </c>
      <c r="J35" s="175" t="s">
        <v>89</v>
      </c>
    </row>
    <row r="36" spans="1:10" ht="9" customHeight="1" x14ac:dyDescent="0.2">
      <c r="B36" s="144"/>
      <c r="C36" s="146"/>
      <c r="H36" s="143"/>
    </row>
    <row r="37" spans="1:10" ht="19.2" x14ac:dyDescent="0.2">
      <c r="B37" s="144"/>
      <c r="C37" s="146" t="s">
        <v>75</v>
      </c>
      <c r="H37" s="143"/>
    </row>
    <row r="38" spans="1:10" ht="18" customHeight="1" x14ac:dyDescent="0.15">
      <c r="B38" s="144"/>
      <c r="C38" s="146"/>
      <c r="F38" s="141" t="s">
        <v>79</v>
      </c>
      <c r="H38" s="142"/>
      <c r="I38" s="138" t="s">
        <v>78</v>
      </c>
      <c r="J38" s="175" t="s">
        <v>89</v>
      </c>
    </row>
    <row r="39" spans="1:10" ht="18" customHeight="1" x14ac:dyDescent="0.15">
      <c r="B39" s="144"/>
      <c r="C39" s="146"/>
      <c r="F39" s="141" t="s">
        <v>82</v>
      </c>
      <c r="H39" s="142"/>
      <c r="I39" s="138" t="s">
        <v>78</v>
      </c>
      <c r="J39" s="175" t="s">
        <v>89</v>
      </c>
    </row>
    <row r="40" spans="1:10" ht="18" customHeight="1" x14ac:dyDescent="0.15">
      <c r="B40" s="144"/>
      <c r="C40" s="146"/>
      <c r="F40" s="141" t="s">
        <v>81</v>
      </c>
      <c r="H40" s="142"/>
      <c r="I40" s="138" t="s">
        <v>78</v>
      </c>
      <c r="J40" s="175" t="s">
        <v>89</v>
      </c>
    </row>
    <row r="41" spans="1:10" ht="18" customHeight="1" x14ac:dyDescent="0.15">
      <c r="B41" s="144"/>
      <c r="C41" s="146"/>
      <c r="F41" s="141" t="s">
        <v>80</v>
      </c>
      <c r="H41" s="142"/>
      <c r="I41" s="138" t="s">
        <v>78</v>
      </c>
      <c r="J41" s="175" t="s">
        <v>89</v>
      </c>
    </row>
    <row r="42" spans="1:10" ht="7.5" customHeight="1" x14ac:dyDescent="0.2">
      <c r="B42" s="144"/>
      <c r="C42" s="146"/>
      <c r="H42" s="143"/>
    </row>
    <row r="43" spans="1:10" ht="18" customHeight="1" x14ac:dyDescent="0.15">
      <c r="B43" s="144"/>
      <c r="C43" s="146" t="s">
        <v>83</v>
      </c>
      <c r="H43" s="142"/>
      <c r="I43" s="138" t="s">
        <v>77</v>
      </c>
      <c r="J43" s="175" t="s">
        <v>89</v>
      </c>
    </row>
    <row r="44" spans="1:10" x14ac:dyDescent="0.2">
      <c r="B44" s="148"/>
      <c r="C44" s="140"/>
      <c r="D44" s="140"/>
      <c r="E44" s="140"/>
      <c r="F44" s="140"/>
      <c r="G44" s="140"/>
      <c r="H44" s="140"/>
      <c r="I44" s="140"/>
      <c r="J44" s="140"/>
    </row>
    <row r="45" spans="1:10" ht="6.75" customHeight="1" x14ac:dyDescent="0.2">
      <c r="J45" s="174"/>
    </row>
    <row r="46" spans="1:10" ht="21.75" customHeight="1" x14ac:dyDescent="0.2">
      <c r="A46" s="158">
        <v>4</v>
      </c>
      <c r="B46" s="152"/>
      <c r="C46" s="153" t="s">
        <v>149</v>
      </c>
      <c r="D46" s="154"/>
      <c r="E46" s="154"/>
      <c r="F46" s="154"/>
      <c r="G46" s="154"/>
      <c r="H46" s="154"/>
      <c r="I46" s="154"/>
    </row>
    <row r="47" spans="1:10" x14ac:dyDescent="0.2">
      <c r="B47" s="144"/>
      <c r="C47" s="146"/>
    </row>
    <row r="48" spans="1:10" ht="20.25" customHeight="1" x14ac:dyDescent="0.15">
      <c r="B48" s="144"/>
      <c r="C48" s="147" t="s">
        <v>76</v>
      </c>
      <c r="H48" s="142"/>
      <c r="I48" s="138" t="s">
        <v>77</v>
      </c>
      <c r="J48" s="175" t="s">
        <v>89</v>
      </c>
    </row>
    <row r="49" spans="1:10" ht="9" customHeight="1" x14ac:dyDescent="0.2">
      <c r="B49" s="144"/>
      <c r="C49" s="146"/>
      <c r="H49" s="143"/>
    </row>
    <row r="50" spans="1:10" ht="19.2" x14ac:dyDescent="0.2">
      <c r="B50" s="144"/>
      <c r="C50" s="146" t="s">
        <v>75</v>
      </c>
      <c r="H50" s="143"/>
    </row>
    <row r="51" spans="1:10" ht="18" customHeight="1" x14ac:dyDescent="0.15">
      <c r="B51" s="144"/>
      <c r="C51" s="146"/>
      <c r="F51" s="141" t="s">
        <v>79</v>
      </c>
      <c r="H51" s="142"/>
      <c r="I51" s="138" t="s">
        <v>78</v>
      </c>
      <c r="J51" s="175" t="s">
        <v>89</v>
      </c>
    </row>
    <row r="52" spans="1:10" ht="18" customHeight="1" x14ac:dyDescent="0.15">
      <c r="B52" s="144"/>
      <c r="C52" s="146"/>
      <c r="F52" s="141" t="s">
        <v>82</v>
      </c>
      <c r="H52" s="142"/>
      <c r="I52" s="138" t="s">
        <v>78</v>
      </c>
      <c r="J52" s="175" t="s">
        <v>89</v>
      </c>
    </row>
    <row r="53" spans="1:10" ht="18" customHeight="1" x14ac:dyDescent="0.15">
      <c r="B53" s="144"/>
      <c r="C53" s="146"/>
      <c r="F53" s="141" t="s">
        <v>81</v>
      </c>
      <c r="H53" s="142"/>
      <c r="I53" s="138" t="s">
        <v>78</v>
      </c>
      <c r="J53" s="175" t="s">
        <v>89</v>
      </c>
    </row>
    <row r="54" spans="1:10" ht="18" customHeight="1" x14ac:dyDescent="0.15">
      <c r="B54" s="144"/>
      <c r="C54" s="146"/>
      <c r="F54" s="141" t="s">
        <v>80</v>
      </c>
      <c r="H54" s="142"/>
      <c r="I54" s="138" t="s">
        <v>78</v>
      </c>
      <c r="J54" s="175" t="s">
        <v>89</v>
      </c>
    </row>
    <row r="55" spans="1:10" ht="7.5" customHeight="1" x14ac:dyDescent="0.2">
      <c r="B55" s="144"/>
      <c r="C55" s="146"/>
      <c r="H55" s="143"/>
    </row>
    <row r="56" spans="1:10" ht="18" customHeight="1" x14ac:dyDescent="0.15">
      <c r="B56" s="144"/>
      <c r="C56" s="146" t="s">
        <v>83</v>
      </c>
      <c r="H56" s="142"/>
      <c r="I56" s="138" t="s">
        <v>77</v>
      </c>
      <c r="J56" s="175" t="s">
        <v>89</v>
      </c>
    </row>
    <row r="57" spans="1:10" x14ac:dyDescent="0.2">
      <c r="B57" s="148"/>
      <c r="C57" s="140"/>
      <c r="D57" s="140"/>
      <c r="E57" s="140"/>
      <c r="F57" s="140"/>
      <c r="G57" s="140"/>
      <c r="H57" s="140"/>
      <c r="I57" s="140"/>
      <c r="J57" s="140"/>
    </row>
    <row r="58" spans="1:10" ht="6.75" customHeight="1" x14ac:dyDescent="0.2"/>
    <row r="59" spans="1:10" ht="21.75" customHeight="1" x14ac:dyDescent="0.2">
      <c r="A59" s="158">
        <v>5</v>
      </c>
      <c r="B59" s="152"/>
      <c r="C59" s="153" t="s">
        <v>150</v>
      </c>
      <c r="D59" s="154"/>
      <c r="E59" s="154"/>
      <c r="F59" s="154"/>
      <c r="G59" s="154"/>
      <c r="H59" s="154"/>
      <c r="I59" s="154"/>
    </row>
    <row r="60" spans="1:10" x14ac:dyDescent="0.2">
      <c r="B60" s="144"/>
      <c r="C60" s="146"/>
    </row>
    <row r="61" spans="1:10" ht="20.25" customHeight="1" x14ac:dyDescent="0.15">
      <c r="B61" s="144"/>
      <c r="C61" s="147" t="s">
        <v>76</v>
      </c>
      <c r="H61" s="142"/>
      <c r="I61" s="138" t="s">
        <v>77</v>
      </c>
      <c r="J61" s="175" t="s">
        <v>89</v>
      </c>
    </row>
    <row r="62" spans="1:10" ht="9" customHeight="1" x14ac:dyDescent="0.2">
      <c r="B62" s="144"/>
      <c r="C62" s="146"/>
      <c r="H62" s="143"/>
    </row>
    <row r="63" spans="1:10" ht="19.2" x14ac:dyDescent="0.2">
      <c r="B63" s="144"/>
      <c r="C63" s="146" t="s">
        <v>75</v>
      </c>
      <c r="H63" s="143"/>
    </row>
    <row r="64" spans="1:10" ht="18" customHeight="1" x14ac:dyDescent="0.15">
      <c r="B64" s="144"/>
      <c r="C64" s="146"/>
      <c r="F64" s="141" t="s">
        <v>79</v>
      </c>
      <c r="H64" s="142"/>
      <c r="I64" s="138" t="s">
        <v>78</v>
      </c>
      <c r="J64" s="175" t="s">
        <v>89</v>
      </c>
    </row>
    <row r="65" spans="1:10" ht="18" customHeight="1" x14ac:dyDescent="0.15">
      <c r="B65" s="144"/>
      <c r="C65" s="146"/>
      <c r="F65" s="141" t="s">
        <v>82</v>
      </c>
      <c r="H65" s="142"/>
      <c r="I65" s="138" t="s">
        <v>78</v>
      </c>
      <c r="J65" s="175" t="s">
        <v>89</v>
      </c>
    </row>
    <row r="66" spans="1:10" ht="18" customHeight="1" x14ac:dyDescent="0.15">
      <c r="B66" s="144"/>
      <c r="C66" s="146"/>
      <c r="F66" s="141" t="s">
        <v>81</v>
      </c>
      <c r="H66" s="142"/>
      <c r="I66" s="138" t="s">
        <v>78</v>
      </c>
      <c r="J66" s="175" t="s">
        <v>89</v>
      </c>
    </row>
    <row r="67" spans="1:10" ht="18" customHeight="1" x14ac:dyDescent="0.15">
      <c r="B67" s="144"/>
      <c r="C67" s="146"/>
      <c r="F67" s="141" t="s">
        <v>80</v>
      </c>
      <c r="H67" s="142"/>
      <c r="I67" s="138" t="s">
        <v>78</v>
      </c>
      <c r="J67" s="175" t="s">
        <v>89</v>
      </c>
    </row>
    <row r="68" spans="1:10" ht="7.5" customHeight="1" x14ac:dyDescent="0.2">
      <c r="B68" s="144"/>
      <c r="C68" s="146"/>
      <c r="H68" s="143"/>
    </row>
    <row r="69" spans="1:10" ht="18" customHeight="1" x14ac:dyDescent="0.15">
      <c r="B69" s="144"/>
      <c r="C69" s="146" t="s">
        <v>83</v>
      </c>
      <c r="H69" s="142"/>
      <c r="I69" s="138" t="s">
        <v>77</v>
      </c>
      <c r="J69" s="175" t="s">
        <v>89</v>
      </c>
    </row>
    <row r="70" spans="1:10" x14ac:dyDescent="0.2">
      <c r="B70" s="148"/>
      <c r="C70" s="140"/>
      <c r="D70" s="140"/>
      <c r="E70" s="140"/>
      <c r="F70" s="140"/>
      <c r="G70" s="140"/>
      <c r="H70" s="140"/>
      <c r="I70" s="140"/>
      <c r="J70" s="140"/>
    </row>
    <row r="71" spans="1:10" ht="6.75" customHeight="1" x14ac:dyDescent="0.2">
      <c r="J71" s="174"/>
    </row>
    <row r="72" spans="1:10" ht="21.75" customHeight="1" x14ac:dyDescent="0.2">
      <c r="A72" s="158">
        <v>6</v>
      </c>
      <c r="B72" s="152"/>
      <c r="C72" s="153" t="s">
        <v>151</v>
      </c>
      <c r="D72" s="154"/>
      <c r="E72" s="154"/>
      <c r="F72" s="154"/>
      <c r="G72" s="154"/>
      <c r="H72" s="154"/>
      <c r="I72" s="154"/>
    </row>
    <row r="73" spans="1:10" x14ac:dyDescent="0.2">
      <c r="B73" s="144"/>
      <c r="C73" s="146"/>
    </row>
    <row r="74" spans="1:10" ht="20.25" customHeight="1" x14ac:dyDescent="0.15">
      <c r="B74" s="144"/>
      <c r="C74" s="147" t="s">
        <v>76</v>
      </c>
      <c r="H74" s="142"/>
      <c r="I74" s="138" t="s">
        <v>77</v>
      </c>
      <c r="J74" s="175" t="s">
        <v>89</v>
      </c>
    </row>
    <row r="75" spans="1:10" ht="9" customHeight="1" x14ac:dyDescent="0.2">
      <c r="B75" s="144"/>
      <c r="C75" s="146"/>
      <c r="H75" s="143"/>
    </row>
    <row r="76" spans="1:10" ht="19.2" x14ac:dyDescent="0.2">
      <c r="B76" s="144"/>
      <c r="C76" s="146" t="s">
        <v>75</v>
      </c>
      <c r="H76" s="143"/>
    </row>
    <row r="77" spans="1:10" ht="18" customHeight="1" x14ac:dyDescent="0.15">
      <c r="B77" s="144"/>
      <c r="C77" s="146"/>
      <c r="F77" s="141" t="s">
        <v>79</v>
      </c>
      <c r="H77" s="142"/>
      <c r="I77" s="138" t="s">
        <v>78</v>
      </c>
      <c r="J77" s="175" t="s">
        <v>89</v>
      </c>
    </row>
    <row r="78" spans="1:10" ht="18" customHeight="1" x14ac:dyDescent="0.15">
      <c r="B78" s="144"/>
      <c r="C78" s="146"/>
      <c r="F78" s="141" t="s">
        <v>82</v>
      </c>
      <c r="H78" s="142"/>
      <c r="I78" s="138" t="s">
        <v>78</v>
      </c>
      <c r="J78" s="175" t="s">
        <v>89</v>
      </c>
    </row>
    <row r="79" spans="1:10" ht="18" customHeight="1" x14ac:dyDescent="0.15">
      <c r="B79" s="144"/>
      <c r="C79" s="146"/>
      <c r="F79" s="141" t="s">
        <v>81</v>
      </c>
      <c r="H79" s="142"/>
      <c r="I79" s="138" t="s">
        <v>78</v>
      </c>
      <c r="J79" s="175" t="s">
        <v>89</v>
      </c>
    </row>
    <row r="80" spans="1:10" ht="18" customHeight="1" x14ac:dyDescent="0.15">
      <c r="B80" s="144"/>
      <c r="C80" s="146"/>
      <c r="F80" s="141" t="s">
        <v>80</v>
      </c>
      <c r="H80" s="142"/>
      <c r="I80" s="138" t="s">
        <v>78</v>
      </c>
      <c r="J80" s="175" t="s">
        <v>89</v>
      </c>
    </row>
    <row r="81" spans="2:10" ht="7.5" customHeight="1" x14ac:dyDescent="0.2">
      <c r="B81" s="144"/>
      <c r="C81" s="146"/>
      <c r="H81" s="143"/>
    </row>
    <row r="82" spans="2:10" ht="18" customHeight="1" x14ac:dyDescent="0.15">
      <c r="B82" s="144"/>
      <c r="C82" s="146" t="s">
        <v>83</v>
      </c>
      <c r="H82" s="142"/>
      <c r="I82" s="138" t="s">
        <v>77</v>
      </c>
      <c r="J82" s="175" t="s">
        <v>89</v>
      </c>
    </row>
    <row r="83" spans="2:10" x14ac:dyDescent="0.2">
      <c r="B83" s="148"/>
      <c r="C83" s="140"/>
      <c r="D83" s="140"/>
      <c r="E83" s="140"/>
      <c r="F83" s="140"/>
      <c r="G83" s="140"/>
      <c r="H83" s="140"/>
      <c r="I83" s="140"/>
      <c r="J83" s="140"/>
    </row>
    <row r="84" spans="2:10" ht="6.75" customHeight="1" x14ac:dyDescent="0.2">
      <c r="J84" s="174"/>
    </row>
  </sheetData>
  <phoneticPr fontId="5"/>
  <printOptions horizontalCentered="1"/>
  <pageMargins left="1.1023622047244095" right="0.31496062992125984" top="0.55118110236220474" bottom="0.55118110236220474" header="0.19685039370078741" footer="0.19685039370078741"/>
  <pageSetup paperSize="9" scale="83" orientation="portrait" r:id="rId1"/>
  <rowBreaks count="1" manualBreakCount="1">
    <brk id="58"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Z180"/>
  <sheetViews>
    <sheetView view="pageBreakPreview" zoomScale="80" zoomScaleNormal="80" zoomScaleSheetLayoutView="80" workbookViewId="0">
      <pane ySplit="1" topLeftCell="A2" activePane="bottomLeft" state="frozenSplit"/>
      <selection pane="bottomLeft" activeCell="B3" sqref="B3:P4"/>
    </sheetView>
  </sheetViews>
  <sheetFormatPr defaultColWidth="9" defaultRowHeight="13.2" x14ac:dyDescent="0.2"/>
  <cols>
    <col min="1" max="1" width="1.44140625" style="1" customWidth="1"/>
    <col min="2" max="2" width="30.33203125" style="1" customWidth="1"/>
    <col min="3" max="3" width="17.33203125" style="37" customWidth="1"/>
    <col min="4" max="15" width="11.44140625" style="1" customWidth="1"/>
    <col min="16" max="16" width="20.21875" style="1" customWidth="1"/>
    <col min="17" max="17" width="1.33203125" style="13" customWidth="1"/>
    <col min="18" max="16384" width="9" style="1"/>
  </cols>
  <sheetData>
    <row r="1" spans="2:17" ht="12.75" customHeight="1" x14ac:dyDescent="0.2">
      <c r="E1" s="180"/>
      <c r="F1" s="177"/>
      <c r="G1" s="178"/>
      <c r="H1" s="178"/>
      <c r="I1" s="177"/>
      <c r="J1" s="178"/>
      <c r="K1" s="178"/>
      <c r="L1" s="177"/>
      <c r="M1" s="178"/>
      <c r="N1" s="178"/>
      <c r="O1" s="177"/>
      <c r="P1" s="178"/>
      <c r="Q1" s="179"/>
    </row>
    <row r="2" spans="2:17" ht="18" customHeight="1" x14ac:dyDescent="0.2">
      <c r="B2" s="36" t="s">
        <v>94</v>
      </c>
      <c r="D2" s="37"/>
      <c r="E2" s="37"/>
      <c r="H2" s="206">
        <v>45931</v>
      </c>
      <c r="I2" s="206"/>
      <c r="J2" s="38" t="s">
        <v>0</v>
      </c>
      <c r="K2" s="207">
        <v>46295</v>
      </c>
      <c r="L2" s="207"/>
      <c r="M2" s="39"/>
      <c r="N2" s="39"/>
      <c r="P2" s="73" t="s">
        <v>95</v>
      </c>
      <c r="Q2" s="78"/>
    </row>
    <row r="3" spans="2:17" s="13" customFormat="1" ht="12" customHeight="1" x14ac:dyDescent="0.2">
      <c r="B3" s="229" t="s">
        <v>67</v>
      </c>
      <c r="C3" s="229"/>
      <c r="D3" s="229"/>
      <c r="E3" s="229"/>
      <c r="F3" s="229"/>
      <c r="G3" s="229"/>
      <c r="H3" s="229"/>
      <c r="I3" s="229"/>
      <c r="J3" s="229"/>
      <c r="K3" s="229"/>
      <c r="L3" s="229"/>
      <c r="M3" s="229"/>
      <c r="N3" s="229"/>
      <c r="O3" s="229"/>
      <c r="P3" s="229"/>
      <c r="Q3" s="127"/>
    </row>
    <row r="4" spans="2:17" s="13" customFormat="1" ht="12" customHeight="1" x14ac:dyDescent="0.2">
      <c r="B4" s="229"/>
      <c r="C4" s="229"/>
      <c r="D4" s="229"/>
      <c r="E4" s="229"/>
      <c r="F4" s="229"/>
      <c r="G4" s="229"/>
      <c r="H4" s="229"/>
      <c r="I4" s="229"/>
      <c r="J4" s="229"/>
      <c r="K4" s="229"/>
      <c r="L4" s="229"/>
      <c r="M4" s="229"/>
      <c r="N4" s="229"/>
      <c r="O4" s="229"/>
      <c r="P4" s="229"/>
      <c r="Q4" s="127"/>
    </row>
    <row r="5" spans="2:17" s="13" customFormat="1" ht="19.5" customHeight="1" thickBot="1" x14ac:dyDescent="0.25">
      <c r="B5" s="130">
        <v>1</v>
      </c>
      <c r="C5" s="101"/>
      <c r="D5" s="14"/>
      <c r="E5" s="14"/>
      <c r="F5" s="14"/>
      <c r="G5" s="14"/>
      <c r="H5" s="14"/>
      <c r="I5" s="14"/>
      <c r="J5" s="14"/>
      <c r="K5" s="14"/>
      <c r="L5" s="15"/>
      <c r="M5" s="15"/>
      <c r="N5" s="15"/>
      <c r="O5" s="15"/>
      <c r="P5" s="16"/>
      <c r="Q5" s="16"/>
    </row>
    <row r="6" spans="2:17" s="13" customFormat="1" ht="18" customHeight="1" x14ac:dyDescent="0.2">
      <c r="B6" s="208" t="s">
        <v>109</v>
      </c>
      <c r="C6" s="57" t="s">
        <v>110</v>
      </c>
      <c r="D6" s="42"/>
      <c r="E6" s="42"/>
      <c r="F6" s="42"/>
      <c r="G6" s="46"/>
      <c r="H6" s="47" t="s">
        <v>45</v>
      </c>
      <c r="I6" s="210">
        <v>329</v>
      </c>
      <c r="J6" s="210"/>
      <c r="K6" s="211" t="s">
        <v>47</v>
      </c>
      <c r="L6" s="211"/>
      <c r="M6" s="48" t="s">
        <v>111</v>
      </c>
      <c r="N6" s="42"/>
      <c r="O6" s="47" t="s">
        <v>90</v>
      </c>
      <c r="P6" s="176" t="s">
        <v>112</v>
      </c>
      <c r="Q6" s="76"/>
    </row>
    <row r="7" spans="2:17" s="13" customFormat="1" ht="20.25" customHeight="1" thickBot="1" x14ac:dyDescent="0.25">
      <c r="B7" s="209"/>
      <c r="C7" s="51"/>
      <c r="D7" s="60"/>
      <c r="E7" s="43"/>
      <c r="F7" s="43"/>
      <c r="G7" s="49"/>
      <c r="H7" s="44" t="s">
        <v>44</v>
      </c>
      <c r="I7" s="212">
        <v>1000</v>
      </c>
      <c r="J7" s="212"/>
      <c r="K7" s="213" t="s">
        <v>46</v>
      </c>
      <c r="L7" s="213"/>
      <c r="M7" s="137">
        <v>875</v>
      </c>
      <c r="N7" s="136"/>
      <c r="O7" s="43"/>
      <c r="P7" s="45"/>
      <c r="Q7" s="41"/>
    </row>
    <row r="8" spans="2:17" ht="18.75" customHeight="1" x14ac:dyDescent="0.2">
      <c r="B8" s="204" t="s">
        <v>1</v>
      </c>
      <c r="C8" s="204" t="s">
        <v>2</v>
      </c>
      <c r="D8" s="225" t="s">
        <v>108</v>
      </c>
      <c r="E8" s="218"/>
      <c r="F8" s="218"/>
      <c r="G8" s="218"/>
      <c r="H8" s="218"/>
      <c r="I8" s="218"/>
      <c r="J8" s="218"/>
      <c r="K8" s="218"/>
      <c r="L8" s="226"/>
      <c r="M8" s="217" t="s">
        <v>103</v>
      </c>
      <c r="N8" s="218"/>
      <c r="O8" s="219"/>
      <c r="P8" s="204" t="s">
        <v>22</v>
      </c>
      <c r="Q8" s="79"/>
    </row>
    <row r="9" spans="2:17" ht="18.75" customHeight="1" thickBot="1" x14ac:dyDescent="0.25">
      <c r="B9" s="205"/>
      <c r="C9" s="205"/>
      <c r="D9" s="191">
        <v>1</v>
      </c>
      <c r="E9" s="191">
        <v>2</v>
      </c>
      <c r="F9" s="191">
        <v>3</v>
      </c>
      <c r="G9" s="191">
        <v>4</v>
      </c>
      <c r="H9" s="191">
        <v>5</v>
      </c>
      <c r="I9" s="191">
        <v>6</v>
      </c>
      <c r="J9" s="191">
        <v>7</v>
      </c>
      <c r="K9" s="191">
        <v>8</v>
      </c>
      <c r="L9" s="191">
        <v>9</v>
      </c>
      <c r="M9" s="191">
        <v>10</v>
      </c>
      <c r="N9" s="191">
        <v>11</v>
      </c>
      <c r="O9" s="191">
        <v>12</v>
      </c>
      <c r="P9" s="222"/>
      <c r="Q9" s="21"/>
    </row>
    <row r="10" spans="2:17" ht="18.75" customHeight="1" x14ac:dyDescent="0.2">
      <c r="B10" s="93" t="s">
        <v>33</v>
      </c>
      <c r="C10" s="22" t="s">
        <v>4</v>
      </c>
      <c r="D10" s="2">
        <v>151161</v>
      </c>
      <c r="E10" s="2">
        <v>141889</v>
      </c>
      <c r="F10" s="2">
        <v>150501</v>
      </c>
      <c r="G10" s="2">
        <v>148167</v>
      </c>
      <c r="H10" s="2">
        <v>152580</v>
      </c>
      <c r="I10" s="2">
        <v>153040</v>
      </c>
      <c r="J10" s="2">
        <v>159155</v>
      </c>
      <c r="K10" s="2">
        <v>160301</v>
      </c>
      <c r="L10" s="2">
        <v>151711</v>
      </c>
      <c r="M10" s="2">
        <v>153650</v>
      </c>
      <c r="N10" s="2">
        <v>146735</v>
      </c>
      <c r="O10" s="2">
        <v>156425</v>
      </c>
      <c r="P10" s="25" t="s">
        <v>113</v>
      </c>
      <c r="Q10" s="80"/>
    </row>
    <row r="11" spans="2:17" ht="18.75" customHeight="1" x14ac:dyDescent="0.2">
      <c r="B11" s="94" t="s">
        <v>61</v>
      </c>
      <c r="C11" s="23" t="s">
        <v>5</v>
      </c>
      <c r="D11" s="4">
        <v>329</v>
      </c>
      <c r="E11" s="4">
        <v>329</v>
      </c>
      <c r="F11" s="5">
        <v>329</v>
      </c>
      <c r="G11" s="5">
        <v>329</v>
      </c>
      <c r="H11" s="5">
        <v>329</v>
      </c>
      <c r="I11" s="5">
        <v>329</v>
      </c>
      <c r="J11" s="5">
        <v>329</v>
      </c>
      <c r="K11" s="5">
        <v>329</v>
      </c>
      <c r="L11" s="5">
        <v>329</v>
      </c>
      <c r="M11" s="5">
        <v>329</v>
      </c>
      <c r="N11" s="5">
        <v>329</v>
      </c>
      <c r="O11" s="5">
        <v>329</v>
      </c>
      <c r="P11" s="50"/>
      <c r="Q11" s="80"/>
    </row>
    <row r="12" spans="2:17" ht="18.75" customHeight="1" x14ac:dyDescent="0.2">
      <c r="B12" s="95" t="s">
        <v>62</v>
      </c>
      <c r="C12" s="69"/>
      <c r="D12" s="131">
        <v>329</v>
      </c>
      <c r="E12" s="67">
        <v>329</v>
      </c>
      <c r="F12" s="67">
        <v>329</v>
      </c>
      <c r="G12" s="67">
        <v>329</v>
      </c>
      <c r="H12" s="67">
        <v>329</v>
      </c>
      <c r="I12" s="67">
        <v>329</v>
      </c>
      <c r="J12" s="67">
        <v>329</v>
      </c>
      <c r="K12" s="67">
        <v>323</v>
      </c>
      <c r="L12" s="67">
        <v>323</v>
      </c>
      <c r="M12" s="67">
        <v>323</v>
      </c>
      <c r="N12" s="67">
        <v>323</v>
      </c>
      <c r="O12" s="132">
        <v>323</v>
      </c>
      <c r="P12" s="50" t="s">
        <v>114</v>
      </c>
      <c r="Q12" s="80"/>
    </row>
    <row r="13" spans="2:17" ht="18.75" customHeight="1" x14ac:dyDescent="0.2">
      <c r="B13" s="96" t="s">
        <v>63</v>
      </c>
      <c r="C13" s="54" t="s">
        <v>6</v>
      </c>
      <c r="D13" s="131">
        <v>100</v>
      </c>
      <c r="E13" s="67">
        <v>100</v>
      </c>
      <c r="F13" s="67">
        <v>100</v>
      </c>
      <c r="G13" s="67">
        <v>100</v>
      </c>
      <c r="H13" s="67">
        <v>99</v>
      </c>
      <c r="I13" s="67">
        <v>99</v>
      </c>
      <c r="J13" s="67">
        <v>99</v>
      </c>
      <c r="K13" s="67">
        <v>99</v>
      </c>
      <c r="L13" s="67">
        <v>99</v>
      </c>
      <c r="M13" s="67">
        <v>99</v>
      </c>
      <c r="N13" s="67">
        <v>100</v>
      </c>
      <c r="O13" s="132">
        <v>100</v>
      </c>
      <c r="P13" s="74"/>
      <c r="Q13" s="81"/>
    </row>
    <row r="14" spans="2:17" ht="18.75" customHeight="1" thickBot="1" x14ac:dyDescent="0.25">
      <c r="B14" s="97" t="s">
        <v>64</v>
      </c>
      <c r="C14" s="70"/>
      <c r="D14" s="131">
        <v>100</v>
      </c>
      <c r="E14" s="67">
        <v>100</v>
      </c>
      <c r="F14" s="67">
        <v>100</v>
      </c>
      <c r="G14" s="67">
        <v>100</v>
      </c>
      <c r="H14" s="67">
        <v>99</v>
      </c>
      <c r="I14" s="67">
        <v>99</v>
      </c>
      <c r="J14" s="67">
        <v>99</v>
      </c>
      <c r="K14" s="67">
        <v>99</v>
      </c>
      <c r="L14" s="67">
        <v>99</v>
      </c>
      <c r="M14" s="67">
        <v>99</v>
      </c>
      <c r="N14" s="67">
        <v>100</v>
      </c>
      <c r="O14" s="132">
        <v>100</v>
      </c>
      <c r="P14" s="75" t="s">
        <v>115</v>
      </c>
      <c r="Q14" s="82"/>
    </row>
    <row r="15" spans="2:17" ht="18.75" customHeight="1" x14ac:dyDescent="0.2">
      <c r="B15" s="93" t="s">
        <v>27</v>
      </c>
      <c r="C15" s="22" t="s">
        <v>7</v>
      </c>
      <c r="D15" s="133">
        <v>0</v>
      </c>
      <c r="E15" s="2">
        <v>0</v>
      </c>
      <c r="F15" s="3">
        <v>0</v>
      </c>
      <c r="G15" s="3">
        <v>0</v>
      </c>
      <c r="H15" s="3">
        <v>0</v>
      </c>
      <c r="I15" s="3">
        <v>0</v>
      </c>
      <c r="J15" s="3">
        <v>19013</v>
      </c>
      <c r="K15" s="3">
        <v>19493</v>
      </c>
      <c r="L15" s="3">
        <v>16717</v>
      </c>
      <c r="M15" s="3">
        <v>0</v>
      </c>
      <c r="N15" s="3">
        <v>0</v>
      </c>
      <c r="O15" s="134">
        <v>0</v>
      </c>
      <c r="P15" s="223" t="s">
        <v>107</v>
      </c>
      <c r="Q15" s="83"/>
    </row>
    <row r="16" spans="2:17" ht="18.75" customHeight="1" x14ac:dyDescent="0.2">
      <c r="B16" s="94" t="s">
        <v>28</v>
      </c>
      <c r="C16" s="23" t="s">
        <v>23</v>
      </c>
      <c r="D16" s="28">
        <v>73811</v>
      </c>
      <c r="E16" s="8">
        <v>76703</v>
      </c>
      <c r="F16" s="9">
        <v>83938</v>
      </c>
      <c r="G16" s="9">
        <v>82992</v>
      </c>
      <c r="H16" s="7">
        <v>76349</v>
      </c>
      <c r="I16" s="7">
        <v>90972</v>
      </c>
      <c r="J16" s="7">
        <v>75205</v>
      </c>
      <c r="K16" s="9">
        <v>75934</v>
      </c>
      <c r="L16" s="9">
        <v>65834</v>
      </c>
      <c r="M16" s="9">
        <v>88791</v>
      </c>
      <c r="N16" s="9">
        <v>82424</v>
      </c>
      <c r="O16" s="29">
        <v>86380</v>
      </c>
      <c r="P16" s="224"/>
      <c r="Q16" s="83"/>
    </row>
    <row r="17" spans="2:26" ht="18.75" customHeight="1" x14ac:dyDescent="0.2">
      <c r="B17" s="96" t="s">
        <v>29</v>
      </c>
      <c r="C17" s="54" t="s">
        <v>24</v>
      </c>
      <c r="D17" s="30">
        <v>77350</v>
      </c>
      <c r="E17" s="53">
        <v>65186</v>
      </c>
      <c r="F17" s="7">
        <v>66563</v>
      </c>
      <c r="G17" s="7">
        <v>65175</v>
      </c>
      <c r="H17" s="7">
        <v>76231</v>
      </c>
      <c r="I17" s="7">
        <v>62068</v>
      </c>
      <c r="J17" s="7">
        <v>64937</v>
      </c>
      <c r="K17" s="7">
        <v>64874</v>
      </c>
      <c r="L17" s="7">
        <v>69160</v>
      </c>
      <c r="M17" s="7">
        <v>64859</v>
      </c>
      <c r="N17" s="7">
        <v>64311</v>
      </c>
      <c r="O17" s="31">
        <v>70045</v>
      </c>
      <c r="P17" s="224"/>
      <c r="Q17" s="83"/>
    </row>
    <row r="18" spans="2:26" ht="18.75" customHeight="1" x14ac:dyDescent="0.2">
      <c r="B18" s="98" t="s">
        <v>48</v>
      </c>
      <c r="C18" s="71"/>
      <c r="D18" s="30">
        <v>322</v>
      </c>
      <c r="E18" s="53">
        <v>320</v>
      </c>
      <c r="F18" s="7">
        <v>323</v>
      </c>
      <c r="G18" s="7">
        <v>310</v>
      </c>
      <c r="H18" s="7">
        <v>313</v>
      </c>
      <c r="I18" s="7">
        <v>321</v>
      </c>
      <c r="J18" s="7">
        <v>322</v>
      </c>
      <c r="K18" s="7">
        <v>320</v>
      </c>
      <c r="L18" s="7">
        <v>322</v>
      </c>
      <c r="M18" s="7">
        <v>314</v>
      </c>
      <c r="N18" s="7">
        <v>318</v>
      </c>
      <c r="O18" s="31">
        <v>321</v>
      </c>
      <c r="P18" s="224"/>
      <c r="Q18" s="83"/>
    </row>
    <row r="19" spans="2:26" ht="18.75" customHeight="1" thickBot="1" x14ac:dyDescent="0.25">
      <c r="B19" s="97" t="s">
        <v>49</v>
      </c>
      <c r="C19" s="70"/>
      <c r="D19" s="59">
        <v>63.1</v>
      </c>
      <c r="E19" s="58">
        <v>63.7</v>
      </c>
      <c r="F19" s="56">
        <v>62.6</v>
      </c>
      <c r="G19" s="56">
        <v>66.400000000000006</v>
      </c>
      <c r="H19" s="56">
        <v>65.5</v>
      </c>
      <c r="I19" s="56">
        <v>66.2</v>
      </c>
      <c r="J19" s="56">
        <v>66.400000000000006</v>
      </c>
      <c r="K19" s="56">
        <v>67.3</v>
      </c>
      <c r="L19" s="56">
        <v>65.400000000000006</v>
      </c>
      <c r="M19" s="56">
        <v>65.8</v>
      </c>
      <c r="N19" s="56">
        <v>64.099999999999994</v>
      </c>
      <c r="O19" s="55">
        <v>65.5</v>
      </c>
      <c r="P19" s="50" t="s">
        <v>116</v>
      </c>
      <c r="Q19" s="80"/>
    </row>
    <row r="20" spans="2:26" ht="18.75" customHeight="1" thickBot="1" x14ac:dyDescent="0.25">
      <c r="B20" s="214" t="s">
        <v>8</v>
      </c>
      <c r="C20" s="216"/>
      <c r="D20" s="214" t="s">
        <v>9</v>
      </c>
      <c r="E20" s="215"/>
      <c r="F20" s="215"/>
      <c r="G20" s="215"/>
      <c r="H20" s="215"/>
      <c r="I20" s="215"/>
      <c r="J20" s="215"/>
      <c r="K20" s="215"/>
      <c r="L20" s="215"/>
      <c r="M20" s="215"/>
      <c r="N20" s="215"/>
      <c r="O20" s="215"/>
      <c r="P20" s="52" t="s">
        <v>37</v>
      </c>
      <c r="Q20" s="84"/>
      <c r="R20" s="11"/>
      <c r="S20" s="11"/>
      <c r="T20" s="11"/>
      <c r="U20" s="11"/>
      <c r="V20" s="11"/>
      <c r="W20" s="11"/>
      <c r="X20" s="11"/>
      <c r="Y20" s="11"/>
      <c r="Z20" s="11"/>
    </row>
    <row r="21" spans="2:26" ht="18.75" customHeight="1" x14ac:dyDescent="0.2">
      <c r="B21" s="93" t="s">
        <v>30</v>
      </c>
      <c r="C21" s="100" t="s">
        <v>50</v>
      </c>
      <c r="D21" s="108">
        <f>ROUNDDOWN(D11*$P$21*(1.85-D13/100),2)</f>
        <v>0</v>
      </c>
      <c r="E21" s="108">
        <f t="shared" ref="E21:O21" si="0">ROUNDDOWN(E11*$P$21*(1.85-E13/100),2)</f>
        <v>0</v>
      </c>
      <c r="F21" s="109">
        <f t="shared" si="0"/>
        <v>0</v>
      </c>
      <c r="G21" s="109">
        <f t="shared" si="0"/>
        <v>0</v>
      </c>
      <c r="H21" s="109">
        <f t="shared" si="0"/>
        <v>0</v>
      </c>
      <c r="I21" s="109">
        <f t="shared" si="0"/>
        <v>0</v>
      </c>
      <c r="J21" s="109">
        <f t="shared" si="0"/>
        <v>0</v>
      </c>
      <c r="K21" s="109">
        <f t="shared" si="0"/>
        <v>0</v>
      </c>
      <c r="L21" s="109">
        <f>ROUNDDOWN(L11*$P$21*(1.85-L13/100),2)</f>
        <v>0</v>
      </c>
      <c r="M21" s="109">
        <f t="shared" si="0"/>
        <v>0</v>
      </c>
      <c r="N21" s="109">
        <f t="shared" si="0"/>
        <v>0</v>
      </c>
      <c r="O21" s="109">
        <f t="shared" si="0"/>
        <v>0</v>
      </c>
      <c r="P21" s="125"/>
      <c r="Q21" s="85"/>
      <c r="R21" s="11"/>
      <c r="S21" s="11"/>
      <c r="T21" s="11"/>
      <c r="U21" s="11"/>
      <c r="V21" s="11"/>
      <c r="W21" s="11"/>
      <c r="X21" s="11"/>
      <c r="Y21" s="11"/>
      <c r="Z21" s="11"/>
    </row>
    <row r="22" spans="2:26" ht="18.75" customHeight="1" x14ac:dyDescent="0.2">
      <c r="B22" s="96" t="s">
        <v>31</v>
      </c>
      <c r="C22" s="27" t="s">
        <v>25</v>
      </c>
      <c r="D22" s="116"/>
      <c r="E22" s="116"/>
      <c r="F22" s="116"/>
      <c r="G22" s="116"/>
      <c r="H22" s="116"/>
      <c r="I22" s="116"/>
      <c r="J22" s="112">
        <f>J15*$P$22</f>
        <v>0</v>
      </c>
      <c r="K22" s="112">
        <f t="shared" ref="K22:L22" si="1">K15*$P$22</f>
        <v>0</v>
      </c>
      <c r="L22" s="112">
        <f t="shared" si="1"/>
        <v>0</v>
      </c>
      <c r="M22" s="116"/>
      <c r="N22" s="116"/>
      <c r="O22" s="117"/>
      <c r="P22" s="126"/>
      <c r="Q22" s="86"/>
      <c r="R22" s="11"/>
      <c r="S22" s="11"/>
      <c r="T22" s="11"/>
      <c r="U22" s="11"/>
      <c r="V22" s="11"/>
      <c r="W22" s="11"/>
      <c r="X22" s="11"/>
      <c r="Y22" s="11"/>
      <c r="Z22" s="11"/>
    </row>
    <row r="23" spans="2:26" ht="18.75" customHeight="1" x14ac:dyDescent="0.2">
      <c r="B23" s="96" t="s">
        <v>40</v>
      </c>
      <c r="C23" s="27" t="s">
        <v>26</v>
      </c>
      <c r="D23" s="114"/>
      <c r="E23" s="115"/>
      <c r="F23" s="116"/>
      <c r="G23" s="116"/>
      <c r="H23" s="116"/>
      <c r="I23" s="116"/>
      <c r="J23" s="112">
        <f>J16*P23</f>
        <v>0</v>
      </c>
      <c r="K23" s="112">
        <f>K16*P23</f>
        <v>0</v>
      </c>
      <c r="L23" s="112">
        <f>L16*P23</f>
        <v>0</v>
      </c>
      <c r="M23" s="116"/>
      <c r="N23" s="116"/>
      <c r="O23" s="117"/>
      <c r="P23" s="126"/>
      <c r="Q23" s="86"/>
      <c r="R23" s="11"/>
      <c r="S23" s="11"/>
      <c r="T23" s="11"/>
      <c r="U23" s="11"/>
      <c r="V23" s="11"/>
      <c r="W23" s="11"/>
      <c r="X23" s="11"/>
      <c r="Y23" s="11"/>
      <c r="Z23" s="11"/>
    </row>
    <row r="24" spans="2:26" ht="18.75" customHeight="1" x14ac:dyDescent="0.2">
      <c r="B24" s="96" t="s">
        <v>41</v>
      </c>
      <c r="C24" s="27" t="s">
        <v>42</v>
      </c>
      <c r="D24" s="110">
        <f>D16*$P$24</f>
        <v>0</v>
      </c>
      <c r="E24" s="111">
        <f t="shared" ref="E24:O24" si="2">E16*$P$24</f>
        <v>0</v>
      </c>
      <c r="F24" s="112">
        <f t="shared" si="2"/>
        <v>0</v>
      </c>
      <c r="G24" s="112">
        <f>G16*P24</f>
        <v>0</v>
      </c>
      <c r="H24" s="112">
        <f>H16*P24</f>
        <v>0</v>
      </c>
      <c r="I24" s="112">
        <f>I16*P24</f>
        <v>0</v>
      </c>
      <c r="J24" s="116"/>
      <c r="K24" s="116"/>
      <c r="L24" s="116"/>
      <c r="M24" s="112">
        <f t="shared" si="2"/>
        <v>0</v>
      </c>
      <c r="N24" s="112">
        <f t="shared" si="2"/>
        <v>0</v>
      </c>
      <c r="O24" s="113">
        <f t="shared" si="2"/>
        <v>0</v>
      </c>
      <c r="P24" s="126"/>
      <c r="Q24" s="86"/>
      <c r="R24" s="11"/>
      <c r="S24" s="11"/>
      <c r="T24" s="11"/>
      <c r="U24" s="11"/>
      <c r="V24" s="11"/>
      <c r="W24" s="11"/>
      <c r="X24" s="11"/>
      <c r="Y24" s="11"/>
      <c r="Z24" s="11"/>
    </row>
    <row r="25" spans="2:26" ht="18.75" customHeight="1" x14ac:dyDescent="0.2">
      <c r="B25" s="94" t="s">
        <v>32</v>
      </c>
      <c r="C25" s="161" t="s">
        <v>43</v>
      </c>
      <c r="D25" s="162">
        <f>D17*$P$25</f>
        <v>0</v>
      </c>
      <c r="E25" s="162">
        <f>E17*$P$25</f>
        <v>0</v>
      </c>
      <c r="F25" s="124">
        <f t="shared" ref="F25:O25" si="3">F17*$P$25</f>
        <v>0</v>
      </c>
      <c r="G25" s="124">
        <f t="shared" si="3"/>
        <v>0</v>
      </c>
      <c r="H25" s="124">
        <f t="shared" si="3"/>
        <v>0</v>
      </c>
      <c r="I25" s="124">
        <f t="shared" si="3"/>
        <v>0</v>
      </c>
      <c r="J25" s="124">
        <f t="shared" si="3"/>
        <v>0</v>
      </c>
      <c r="K25" s="124">
        <f t="shared" si="3"/>
        <v>0</v>
      </c>
      <c r="L25" s="124">
        <f t="shared" si="3"/>
        <v>0</v>
      </c>
      <c r="M25" s="124">
        <f t="shared" si="3"/>
        <v>0</v>
      </c>
      <c r="N25" s="124">
        <f t="shared" si="3"/>
        <v>0</v>
      </c>
      <c r="O25" s="124">
        <f t="shared" si="3"/>
        <v>0</v>
      </c>
      <c r="P25" s="163"/>
      <c r="Q25" s="86"/>
      <c r="R25" s="11"/>
      <c r="S25" s="11"/>
      <c r="T25" s="11"/>
      <c r="U25" s="11"/>
      <c r="V25" s="11"/>
      <c r="W25" s="11"/>
      <c r="X25" s="11"/>
      <c r="Y25" s="11"/>
      <c r="Z25" s="11"/>
    </row>
    <row r="26" spans="2:26" ht="18.75" customHeight="1" thickBot="1" x14ac:dyDescent="0.25">
      <c r="B26" s="96" t="s">
        <v>85</v>
      </c>
      <c r="C26" s="27" t="s">
        <v>86</v>
      </c>
      <c r="D26" s="166">
        <f>D11*$P$26</f>
        <v>0</v>
      </c>
      <c r="E26" s="111">
        <f>E11*$P26</f>
        <v>0</v>
      </c>
      <c r="F26" s="112">
        <f t="shared" ref="F26:N26" si="4">F11*$P26</f>
        <v>0</v>
      </c>
      <c r="G26" s="112">
        <f t="shared" si="4"/>
        <v>0</v>
      </c>
      <c r="H26" s="112">
        <f t="shared" si="4"/>
        <v>0</v>
      </c>
      <c r="I26" s="112">
        <f t="shared" si="4"/>
        <v>0</v>
      </c>
      <c r="J26" s="112">
        <f t="shared" si="4"/>
        <v>0</v>
      </c>
      <c r="K26" s="112">
        <f t="shared" si="4"/>
        <v>0</v>
      </c>
      <c r="L26" s="112">
        <f t="shared" si="4"/>
        <v>0</v>
      </c>
      <c r="M26" s="112">
        <f t="shared" si="4"/>
        <v>0</v>
      </c>
      <c r="N26" s="112">
        <f t="shared" si="4"/>
        <v>0</v>
      </c>
      <c r="O26" s="112">
        <f>O11*$P26</f>
        <v>0</v>
      </c>
      <c r="P26" s="163"/>
      <c r="Q26" s="86"/>
      <c r="R26" s="11"/>
      <c r="S26" s="11"/>
      <c r="T26" s="11"/>
      <c r="U26" s="11"/>
      <c r="V26" s="11"/>
      <c r="W26" s="11"/>
      <c r="X26" s="11"/>
      <c r="Y26" s="11"/>
      <c r="Z26" s="11"/>
    </row>
    <row r="27" spans="2:26" ht="18.75" customHeight="1" thickBot="1" x14ac:dyDescent="0.25">
      <c r="B27" s="159" t="s">
        <v>105</v>
      </c>
      <c r="C27" s="160" t="s">
        <v>87</v>
      </c>
      <c r="D27" s="164">
        <f>INT(SUM(D21:D25)-D26)</f>
        <v>0</v>
      </c>
      <c r="E27" s="164">
        <f t="shared" ref="E27:M27" si="5">INT(SUM(E21:E25)-E26)</f>
        <v>0</v>
      </c>
      <c r="F27" s="165">
        <f t="shared" si="5"/>
        <v>0</v>
      </c>
      <c r="G27" s="165">
        <f t="shared" si="5"/>
        <v>0</v>
      </c>
      <c r="H27" s="165">
        <f t="shared" si="5"/>
        <v>0</v>
      </c>
      <c r="I27" s="165">
        <f t="shared" si="5"/>
        <v>0</v>
      </c>
      <c r="J27" s="165">
        <f t="shared" si="5"/>
        <v>0</v>
      </c>
      <c r="K27" s="165">
        <f t="shared" si="5"/>
        <v>0</v>
      </c>
      <c r="L27" s="165">
        <f t="shared" si="5"/>
        <v>0</v>
      </c>
      <c r="M27" s="165">
        <f t="shared" si="5"/>
        <v>0</v>
      </c>
      <c r="N27" s="165">
        <f>INT(SUM(N21:N25)-N26)</f>
        <v>0</v>
      </c>
      <c r="O27" s="165">
        <f>INT(SUM(O21:O25)-O26)</f>
        <v>0</v>
      </c>
      <c r="P27" s="103">
        <f>SUM(D27:O27)</f>
        <v>0</v>
      </c>
      <c r="Q27" s="87"/>
      <c r="R27" s="11"/>
      <c r="S27" s="11"/>
      <c r="T27" s="11"/>
      <c r="U27" s="11"/>
      <c r="V27" s="11"/>
      <c r="W27" s="11"/>
      <c r="X27" s="11"/>
      <c r="Y27" s="11"/>
      <c r="Z27" s="11"/>
    </row>
    <row r="28" spans="2:26" s="13" customFormat="1" ht="21" customHeight="1" x14ac:dyDescent="0.2">
      <c r="B28" s="17"/>
      <c r="C28" s="102" t="s">
        <v>38</v>
      </c>
      <c r="D28" s="17"/>
      <c r="E28" s="17"/>
      <c r="F28" s="17"/>
      <c r="G28" s="17"/>
      <c r="H28" s="17"/>
      <c r="I28" s="17"/>
      <c r="J28" s="17"/>
      <c r="K28" s="41"/>
      <c r="L28" s="17"/>
      <c r="M28" s="17"/>
      <c r="N28" s="17"/>
      <c r="O28" s="34"/>
      <c r="P28" s="104"/>
      <c r="Q28" s="61"/>
      <c r="R28" s="18"/>
      <c r="S28" s="18"/>
      <c r="T28" s="18"/>
      <c r="U28" s="18"/>
      <c r="V28" s="18"/>
      <c r="W28" s="18"/>
      <c r="X28" s="18"/>
      <c r="Y28" s="18"/>
      <c r="Z28" s="18"/>
    </row>
    <row r="29" spans="2:26" s="13" customFormat="1" ht="21.75" customHeight="1" thickBot="1" x14ac:dyDescent="0.25">
      <c r="B29" s="130">
        <v>2</v>
      </c>
      <c r="C29" s="101"/>
      <c r="D29" s="17"/>
      <c r="E29" s="17"/>
      <c r="F29" s="17"/>
      <c r="G29" s="17"/>
      <c r="H29" s="17"/>
      <c r="I29" s="41"/>
      <c r="J29" s="41"/>
      <c r="K29" s="41"/>
      <c r="L29" s="17"/>
      <c r="M29" s="17"/>
      <c r="N29" s="17"/>
      <c r="O29" s="34"/>
      <c r="P29" s="184"/>
      <c r="Q29" s="17"/>
      <c r="R29" s="18"/>
      <c r="S29" s="18"/>
      <c r="T29" s="18"/>
      <c r="U29" s="18"/>
      <c r="V29" s="18"/>
      <c r="W29" s="18"/>
      <c r="X29" s="18"/>
      <c r="Y29" s="18"/>
      <c r="Z29" s="18"/>
    </row>
    <row r="30" spans="2:26" s="13" customFormat="1" ht="18" customHeight="1" x14ac:dyDescent="0.2">
      <c r="B30" s="208" t="s">
        <v>117</v>
      </c>
      <c r="C30" s="57" t="s">
        <v>118</v>
      </c>
      <c r="D30" s="42"/>
      <c r="E30" s="42"/>
      <c r="F30" s="42"/>
      <c r="G30" s="46"/>
      <c r="H30" s="47" t="s">
        <v>45</v>
      </c>
      <c r="I30" s="210">
        <v>166</v>
      </c>
      <c r="J30" s="210"/>
      <c r="K30" s="211" t="s">
        <v>47</v>
      </c>
      <c r="L30" s="211"/>
      <c r="M30" s="48" t="s">
        <v>111</v>
      </c>
      <c r="N30" s="42"/>
      <c r="O30" s="47" t="s">
        <v>90</v>
      </c>
      <c r="P30" s="176" t="s">
        <v>119</v>
      </c>
      <c r="Q30" s="76"/>
    </row>
    <row r="31" spans="2:26" s="13" customFormat="1" ht="20.25" customHeight="1" thickBot="1" x14ac:dyDescent="0.25">
      <c r="B31" s="209"/>
      <c r="C31" s="51"/>
      <c r="D31" s="60"/>
      <c r="E31" s="43"/>
      <c r="F31" s="43"/>
      <c r="G31" s="49"/>
      <c r="H31" s="44" t="s">
        <v>44</v>
      </c>
      <c r="I31" s="212">
        <v>500</v>
      </c>
      <c r="J31" s="212"/>
      <c r="K31" s="213" t="s">
        <v>46</v>
      </c>
      <c r="L31" s="213"/>
      <c r="M31" s="137">
        <v>375</v>
      </c>
      <c r="N31" s="43"/>
      <c r="O31" s="43"/>
      <c r="P31" s="45"/>
      <c r="Q31" s="41"/>
    </row>
    <row r="32" spans="2:26" ht="18.75" customHeight="1" x14ac:dyDescent="0.2">
      <c r="B32" s="204" t="s">
        <v>1</v>
      </c>
      <c r="C32" s="204" t="s">
        <v>2</v>
      </c>
      <c r="D32" s="225" t="s">
        <v>108</v>
      </c>
      <c r="E32" s="218"/>
      <c r="F32" s="218"/>
      <c r="G32" s="218"/>
      <c r="H32" s="218"/>
      <c r="I32" s="218"/>
      <c r="J32" s="218"/>
      <c r="K32" s="218"/>
      <c r="L32" s="226"/>
      <c r="M32" s="217" t="s">
        <v>103</v>
      </c>
      <c r="N32" s="218"/>
      <c r="O32" s="219"/>
      <c r="P32" s="204" t="s">
        <v>22</v>
      </c>
      <c r="Q32" s="79"/>
    </row>
    <row r="33" spans="2:26" ht="18.75" customHeight="1" thickBot="1" x14ac:dyDescent="0.25">
      <c r="B33" s="205"/>
      <c r="C33" s="205"/>
      <c r="D33" s="24" t="s">
        <v>21</v>
      </c>
      <c r="E33" s="24" t="s">
        <v>101</v>
      </c>
      <c r="F33" s="24" t="s">
        <v>100</v>
      </c>
      <c r="G33" s="24" t="s">
        <v>98</v>
      </c>
      <c r="H33" s="24" t="s">
        <v>14</v>
      </c>
      <c r="I33" s="24" t="s">
        <v>15</v>
      </c>
      <c r="J33" s="24" t="s">
        <v>16</v>
      </c>
      <c r="K33" s="24" t="s">
        <v>17</v>
      </c>
      <c r="L33" s="24" t="s">
        <v>18</v>
      </c>
      <c r="M33" s="24" t="s">
        <v>19</v>
      </c>
      <c r="N33" s="24" t="s">
        <v>20</v>
      </c>
      <c r="O33" s="26" t="s">
        <v>102</v>
      </c>
      <c r="P33" s="222"/>
      <c r="Q33" s="21"/>
    </row>
    <row r="34" spans="2:26" ht="18.75" customHeight="1" x14ac:dyDescent="0.2">
      <c r="B34" s="93" t="s">
        <v>33</v>
      </c>
      <c r="C34" s="22" t="s">
        <v>4</v>
      </c>
      <c r="D34" s="2">
        <v>47786</v>
      </c>
      <c r="E34" s="2">
        <v>43683</v>
      </c>
      <c r="F34" s="2">
        <v>43070</v>
      </c>
      <c r="G34" s="2">
        <v>39958</v>
      </c>
      <c r="H34" s="2">
        <v>39464</v>
      </c>
      <c r="I34" s="2">
        <v>40348</v>
      </c>
      <c r="J34" s="2">
        <v>40667</v>
      </c>
      <c r="K34" s="2">
        <v>40006</v>
      </c>
      <c r="L34" s="2">
        <v>39775</v>
      </c>
      <c r="M34" s="2">
        <v>50488</v>
      </c>
      <c r="N34" s="2">
        <v>58281</v>
      </c>
      <c r="O34" s="2">
        <v>61359</v>
      </c>
      <c r="P34" s="25" t="s">
        <v>120</v>
      </c>
      <c r="Q34" s="80"/>
    </row>
    <row r="35" spans="2:26" ht="18.75" customHeight="1" x14ac:dyDescent="0.2">
      <c r="B35" s="94" t="s">
        <v>61</v>
      </c>
      <c r="C35" s="23" t="s">
        <v>5</v>
      </c>
      <c r="D35" s="4">
        <v>166</v>
      </c>
      <c r="E35" s="4">
        <v>166</v>
      </c>
      <c r="F35" s="5">
        <v>166</v>
      </c>
      <c r="G35" s="5">
        <v>166</v>
      </c>
      <c r="H35" s="5">
        <v>166</v>
      </c>
      <c r="I35" s="5">
        <v>166</v>
      </c>
      <c r="J35" s="5">
        <v>166</v>
      </c>
      <c r="K35" s="5">
        <v>166</v>
      </c>
      <c r="L35" s="5">
        <v>166</v>
      </c>
      <c r="M35" s="5">
        <v>166</v>
      </c>
      <c r="N35" s="5">
        <v>166</v>
      </c>
      <c r="O35" s="5">
        <v>166</v>
      </c>
      <c r="P35" s="50"/>
      <c r="Q35" s="80"/>
    </row>
    <row r="36" spans="2:26" ht="18.75" customHeight="1" x14ac:dyDescent="0.2">
      <c r="B36" s="95" t="s">
        <v>65</v>
      </c>
      <c r="C36" s="69"/>
      <c r="D36" s="131">
        <v>108</v>
      </c>
      <c r="E36" s="67">
        <v>108</v>
      </c>
      <c r="F36" s="67">
        <v>121</v>
      </c>
      <c r="G36" s="67">
        <v>157</v>
      </c>
      <c r="H36" s="67">
        <v>157</v>
      </c>
      <c r="I36" s="67">
        <v>157</v>
      </c>
      <c r="J36" s="67">
        <v>157</v>
      </c>
      <c r="K36" s="67">
        <v>157</v>
      </c>
      <c r="L36" s="67">
        <v>157</v>
      </c>
      <c r="M36" s="67">
        <v>164</v>
      </c>
      <c r="N36" s="67">
        <v>166</v>
      </c>
      <c r="O36" s="132">
        <v>166</v>
      </c>
      <c r="P36" s="50" t="s">
        <v>121</v>
      </c>
      <c r="Q36" s="80"/>
    </row>
    <row r="37" spans="2:26" ht="18.75" customHeight="1" x14ac:dyDescent="0.2">
      <c r="B37" s="96" t="s">
        <v>63</v>
      </c>
      <c r="C37" s="54" t="s">
        <v>6</v>
      </c>
      <c r="D37" s="131">
        <v>97</v>
      </c>
      <c r="E37" s="67">
        <v>97</v>
      </c>
      <c r="F37" s="67">
        <v>97</v>
      </c>
      <c r="G37" s="67">
        <v>97</v>
      </c>
      <c r="H37" s="67">
        <v>97</v>
      </c>
      <c r="I37" s="67">
        <v>96</v>
      </c>
      <c r="J37" s="67">
        <v>95</v>
      </c>
      <c r="K37" s="67">
        <v>95</v>
      </c>
      <c r="L37" s="67">
        <v>95</v>
      </c>
      <c r="M37" s="67">
        <v>96</v>
      </c>
      <c r="N37" s="67">
        <v>96</v>
      </c>
      <c r="O37" s="132">
        <v>96</v>
      </c>
      <c r="P37" s="68"/>
      <c r="Q37" s="82"/>
    </row>
    <row r="38" spans="2:26" ht="18.75" customHeight="1" thickBot="1" x14ac:dyDescent="0.25">
      <c r="B38" s="97" t="s">
        <v>64</v>
      </c>
      <c r="C38" s="70"/>
      <c r="D38" s="131">
        <v>97</v>
      </c>
      <c r="E38" s="67">
        <v>97</v>
      </c>
      <c r="F38" s="67">
        <v>97</v>
      </c>
      <c r="G38" s="67">
        <v>97</v>
      </c>
      <c r="H38" s="67">
        <v>97</v>
      </c>
      <c r="I38" s="67">
        <v>96</v>
      </c>
      <c r="J38" s="67">
        <v>95</v>
      </c>
      <c r="K38" s="67">
        <v>95</v>
      </c>
      <c r="L38" s="67">
        <v>95</v>
      </c>
      <c r="M38" s="67">
        <v>96</v>
      </c>
      <c r="N38" s="67">
        <v>96</v>
      </c>
      <c r="O38" s="132">
        <v>96</v>
      </c>
      <c r="P38" s="66" t="s">
        <v>122</v>
      </c>
      <c r="Q38" s="82"/>
    </row>
    <row r="39" spans="2:26" ht="18.75" customHeight="1" x14ac:dyDescent="0.2">
      <c r="B39" s="93" t="s">
        <v>27</v>
      </c>
      <c r="C39" s="22" t="s">
        <v>7</v>
      </c>
      <c r="D39" s="133">
        <v>0</v>
      </c>
      <c r="E39" s="2">
        <v>0</v>
      </c>
      <c r="F39" s="3">
        <v>0</v>
      </c>
      <c r="G39" s="3">
        <v>0</v>
      </c>
      <c r="H39" s="3">
        <v>0</v>
      </c>
      <c r="I39" s="3">
        <v>0</v>
      </c>
      <c r="J39" s="3">
        <v>3595</v>
      </c>
      <c r="K39" s="3">
        <v>3293</v>
      </c>
      <c r="L39" s="3">
        <v>3130</v>
      </c>
      <c r="M39" s="3">
        <v>0</v>
      </c>
      <c r="N39" s="3">
        <v>0</v>
      </c>
      <c r="O39" s="134">
        <v>0</v>
      </c>
      <c r="P39" s="223" t="s">
        <v>107</v>
      </c>
      <c r="Q39" s="83"/>
    </row>
    <row r="40" spans="2:26" ht="18.75" customHeight="1" x14ac:dyDescent="0.2">
      <c r="B40" s="94" t="s">
        <v>28</v>
      </c>
      <c r="C40" s="23" t="s">
        <v>23</v>
      </c>
      <c r="D40" s="28">
        <v>22737</v>
      </c>
      <c r="E40" s="8">
        <v>23274</v>
      </c>
      <c r="F40" s="9">
        <v>23257</v>
      </c>
      <c r="G40" s="9">
        <v>21376</v>
      </c>
      <c r="H40" s="7">
        <v>18270</v>
      </c>
      <c r="I40" s="7">
        <v>22679</v>
      </c>
      <c r="J40" s="7">
        <v>19127</v>
      </c>
      <c r="K40" s="9">
        <v>19394</v>
      </c>
      <c r="L40" s="9">
        <v>17463</v>
      </c>
      <c r="M40" s="9">
        <v>28709</v>
      </c>
      <c r="N40" s="9">
        <v>31731</v>
      </c>
      <c r="O40" s="29">
        <v>32428</v>
      </c>
      <c r="P40" s="224"/>
      <c r="Q40" s="83"/>
    </row>
    <row r="41" spans="2:26" ht="18.75" customHeight="1" x14ac:dyDescent="0.2">
      <c r="B41" s="96" t="s">
        <v>29</v>
      </c>
      <c r="C41" s="54" t="s">
        <v>24</v>
      </c>
      <c r="D41" s="30">
        <v>25049</v>
      </c>
      <c r="E41" s="53">
        <v>20409</v>
      </c>
      <c r="F41" s="53">
        <v>19813</v>
      </c>
      <c r="G41" s="53">
        <v>18582</v>
      </c>
      <c r="H41" s="7">
        <v>21194</v>
      </c>
      <c r="I41" s="7">
        <v>17669</v>
      </c>
      <c r="J41" s="7">
        <v>17945</v>
      </c>
      <c r="K41" s="7">
        <v>17319</v>
      </c>
      <c r="L41" s="7">
        <v>19182</v>
      </c>
      <c r="M41" s="7">
        <v>21779</v>
      </c>
      <c r="N41" s="7">
        <v>26550</v>
      </c>
      <c r="O41" s="31">
        <v>28931</v>
      </c>
      <c r="P41" s="224"/>
      <c r="Q41" s="83"/>
    </row>
    <row r="42" spans="2:26" ht="18.75" customHeight="1" x14ac:dyDescent="0.2">
      <c r="B42" s="99" t="s">
        <v>48</v>
      </c>
      <c r="C42" s="72"/>
      <c r="D42" s="30">
        <v>108</v>
      </c>
      <c r="E42" s="53">
        <v>108</v>
      </c>
      <c r="F42" s="7">
        <v>121</v>
      </c>
      <c r="G42" s="7">
        <v>157</v>
      </c>
      <c r="H42" s="7">
        <v>129</v>
      </c>
      <c r="I42" s="7">
        <v>131</v>
      </c>
      <c r="J42" s="7">
        <v>131</v>
      </c>
      <c r="K42" s="7">
        <v>131</v>
      </c>
      <c r="L42" s="7">
        <v>131</v>
      </c>
      <c r="M42" s="7">
        <v>164</v>
      </c>
      <c r="N42" s="7">
        <v>166</v>
      </c>
      <c r="O42" s="31">
        <v>166</v>
      </c>
      <c r="P42" s="224"/>
      <c r="Q42" s="83"/>
    </row>
    <row r="43" spans="2:26" ht="18.75" customHeight="1" thickBot="1" x14ac:dyDescent="0.25">
      <c r="B43" s="97" t="s">
        <v>49</v>
      </c>
      <c r="C43" s="70"/>
      <c r="D43" s="59">
        <v>59.5</v>
      </c>
      <c r="E43" s="58">
        <v>58.1</v>
      </c>
      <c r="F43" s="56">
        <v>47.8</v>
      </c>
      <c r="G43" s="56">
        <v>35.299999999999997</v>
      </c>
      <c r="H43" s="56">
        <v>41.1</v>
      </c>
      <c r="I43" s="56">
        <v>42.8</v>
      </c>
      <c r="J43" s="56">
        <v>41.7</v>
      </c>
      <c r="K43" s="56">
        <v>41</v>
      </c>
      <c r="L43" s="56">
        <v>42.2</v>
      </c>
      <c r="M43" s="56">
        <v>41.4</v>
      </c>
      <c r="N43" s="56">
        <v>48.8</v>
      </c>
      <c r="O43" s="55">
        <v>49.7</v>
      </c>
      <c r="P43" s="66" t="s">
        <v>123</v>
      </c>
      <c r="Q43" s="82"/>
    </row>
    <row r="44" spans="2:26" ht="18.75" customHeight="1" thickBot="1" x14ac:dyDescent="0.25">
      <c r="B44" s="214" t="s">
        <v>8</v>
      </c>
      <c r="C44" s="216"/>
      <c r="D44" s="214" t="s">
        <v>9</v>
      </c>
      <c r="E44" s="215"/>
      <c r="F44" s="215"/>
      <c r="G44" s="215"/>
      <c r="H44" s="215"/>
      <c r="I44" s="215"/>
      <c r="J44" s="215"/>
      <c r="K44" s="215"/>
      <c r="L44" s="215"/>
      <c r="M44" s="215"/>
      <c r="N44" s="215"/>
      <c r="O44" s="215"/>
      <c r="P44" s="52" t="s">
        <v>37</v>
      </c>
      <c r="Q44" s="84"/>
      <c r="R44" s="12"/>
      <c r="S44" s="12"/>
      <c r="T44" s="12"/>
      <c r="U44" s="12"/>
      <c r="V44" s="12"/>
      <c r="W44" s="12"/>
      <c r="X44" s="12"/>
      <c r="Y44" s="12"/>
      <c r="Z44" s="12"/>
    </row>
    <row r="45" spans="2:26" ht="18.75" customHeight="1" x14ac:dyDescent="0.2">
      <c r="B45" s="93" t="s">
        <v>30</v>
      </c>
      <c r="C45" s="100" t="s">
        <v>50</v>
      </c>
      <c r="D45" s="109">
        <f t="shared" ref="D45:O45" si="6">ROUNDDOWN(D35*$P$45*(1.85-D37/100),2)</f>
        <v>0</v>
      </c>
      <c r="E45" s="109">
        <f t="shared" si="6"/>
        <v>0</v>
      </c>
      <c r="F45" s="109">
        <f t="shared" si="6"/>
        <v>0</v>
      </c>
      <c r="G45" s="109">
        <f t="shared" si="6"/>
        <v>0</v>
      </c>
      <c r="H45" s="109">
        <f t="shared" si="6"/>
        <v>0</v>
      </c>
      <c r="I45" s="109">
        <f>ROUNDDOWN(I35*$P$45*(1.85-I37/100),2)</f>
        <v>0</v>
      </c>
      <c r="J45" s="109">
        <f t="shared" si="6"/>
        <v>0</v>
      </c>
      <c r="K45" s="109">
        <f t="shared" si="6"/>
        <v>0</v>
      </c>
      <c r="L45" s="109">
        <f t="shared" si="6"/>
        <v>0</v>
      </c>
      <c r="M45" s="109">
        <f>ROUNDDOWN(M35*$P$45*(1.85-M37/100),2)</f>
        <v>0</v>
      </c>
      <c r="N45" s="109">
        <f t="shared" si="6"/>
        <v>0</v>
      </c>
      <c r="O45" s="109">
        <f t="shared" si="6"/>
        <v>0</v>
      </c>
      <c r="P45" s="125"/>
      <c r="Q45" s="88"/>
      <c r="R45" s="12"/>
      <c r="S45" s="12"/>
      <c r="T45" s="12"/>
      <c r="U45" s="12"/>
      <c r="V45" s="12"/>
      <c r="W45" s="12"/>
      <c r="X45" s="12"/>
      <c r="Y45" s="12"/>
      <c r="Z45" s="12"/>
    </row>
    <row r="46" spans="2:26" ht="18.75" customHeight="1" x14ac:dyDescent="0.2">
      <c r="B46" s="96" t="s">
        <v>31</v>
      </c>
      <c r="C46" s="27" t="s">
        <v>25</v>
      </c>
      <c r="D46" s="118"/>
      <c r="E46" s="119"/>
      <c r="F46" s="119"/>
      <c r="G46" s="119"/>
      <c r="H46" s="119"/>
      <c r="I46" s="119"/>
      <c r="J46" s="112">
        <f t="shared" ref="J46:L46" si="7">J39*$P$46</f>
        <v>0</v>
      </c>
      <c r="K46" s="112">
        <f t="shared" si="7"/>
        <v>0</v>
      </c>
      <c r="L46" s="112">
        <f t="shared" si="7"/>
        <v>0</v>
      </c>
      <c r="M46" s="120"/>
      <c r="N46" s="120"/>
      <c r="O46" s="121"/>
      <c r="P46" s="126"/>
      <c r="Q46" s="89"/>
      <c r="R46" s="12"/>
      <c r="S46" s="12"/>
      <c r="T46" s="12"/>
      <c r="U46" s="12"/>
      <c r="V46" s="12"/>
      <c r="W46" s="12"/>
      <c r="X46" s="12"/>
      <c r="Y46" s="12"/>
      <c r="Z46" s="12"/>
    </row>
    <row r="47" spans="2:26" ht="18.75" customHeight="1" x14ac:dyDescent="0.2">
      <c r="B47" s="96" t="s">
        <v>40</v>
      </c>
      <c r="C47" s="27" t="s">
        <v>26</v>
      </c>
      <c r="D47" s="118"/>
      <c r="E47" s="119"/>
      <c r="F47" s="120"/>
      <c r="G47" s="120"/>
      <c r="H47" s="120"/>
      <c r="I47" s="120"/>
      <c r="J47" s="112">
        <f>J40*P47</f>
        <v>0</v>
      </c>
      <c r="K47" s="112">
        <f>K40*P47</f>
        <v>0</v>
      </c>
      <c r="L47" s="112">
        <f>L40*P47</f>
        <v>0</v>
      </c>
      <c r="M47" s="120"/>
      <c r="N47" s="120"/>
      <c r="O47" s="121"/>
      <c r="P47" s="126"/>
      <c r="Q47" s="89"/>
      <c r="R47" s="12"/>
      <c r="S47" s="12"/>
      <c r="T47" s="12"/>
      <c r="U47" s="12"/>
      <c r="V47" s="12"/>
      <c r="W47" s="12"/>
      <c r="X47" s="12"/>
      <c r="Y47" s="12"/>
      <c r="Z47" s="12"/>
    </row>
    <row r="48" spans="2:26" ht="18.75" customHeight="1" x14ac:dyDescent="0.2">
      <c r="B48" s="96" t="s">
        <v>41</v>
      </c>
      <c r="C48" s="27" t="s">
        <v>42</v>
      </c>
      <c r="D48" s="110">
        <f>D40*$P$48</f>
        <v>0</v>
      </c>
      <c r="E48" s="111">
        <f t="shared" ref="E48:O48" si="8">E40*$P$48</f>
        <v>0</v>
      </c>
      <c r="F48" s="112">
        <f t="shared" si="8"/>
        <v>0</v>
      </c>
      <c r="G48" s="112">
        <f>G40*P48</f>
        <v>0</v>
      </c>
      <c r="H48" s="112">
        <f>H40*P48</f>
        <v>0</v>
      </c>
      <c r="I48" s="112">
        <f>I40*P48</f>
        <v>0</v>
      </c>
      <c r="J48" s="120"/>
      <c r="K48" s="120"/>
      <c r="L48" s="120"/>
      <c r="M48" s="112">
        <f t="shared" si="8"/>
        <v>0</v>
      </c>
      <c r="N48" s="112">
        <f t="shared" si="8"/>
        <v>0</v>
      </c>
      <c r="O48" s="113">
        <f t="shared" si="8"/>
        <v>0</v>
      </c>
      <c r="P48" s="126"/>
      <c r="Q48" s="89"/>
      <c r="R48" s="12"/>
      <c r="S48" s="12"/>
      <c r="T48" s="12"/>
      <c r="U48" s="12"/>
      <c r="V48" s="12"/>
      <c r="W48" s="12"/>
      <c r="X48" s="12"/>
      <c r="Y48" s="12"/>
      <c r="Z48" s="12"/>
    </row>
    <row r="49" spans="2:26" ht="18.75" customHeight="1" x14ac:dyDescent="0.2">
      <c r="B49" s="96" t="s">
        <v>32</v>
      </c>
      <c r="C49" s="27" t="s">
        <v>43</v>
      </c>
      <c r="D49" s="112">
        <f>D41*$P$49</f>
        <v>0</v>
      </c>
      <c r="E49" s="112">
        <f t="shared" ref="E49:O49" si="9">E41*$P$49</f>
        <v>0</v>
      </c>
      <c r="F49" s="112">
        <f>F41*$P$49</f>
        <v>0</v>
      </c>
      <c r="G49" s="112">
        <f>G41*$P$49</f>
        <v>0</v>
      </c>
      <c r="H49" s="112">
        <f t="shared" si="9"/>
        <v>0</v>
      </c>
      <c r="I49" s="112">
        <f t="shared" si="9"/>
        <v>0</v>
      </c>
      <c r="J49" s="112">
        <f t="shared" si="9"/>
        <v>0</v>
      </c>
      <c r="K49" s="112">
        <f t="shared" si="9"/>
        <v>0</v>
      </c>
      <c r="L49" s="112">
        <f t="shared" si="9"/>
        <v>0</v>
      </c>
      <c r="M49" s="112">
        <f t="shared" si="9"/>
        <v>0</v>
      </c>
      <c r="N49" s="112">
        <f t="shared" si="9"/>
        <v>0</v>
      </c>
      <c r="O49" s="112">
        <f t="shared" si="9"/>
        <v>0</v>
      </c>
      <c r="P49" s="163"/>
      <c r="Q49" s="89"/>
      <c r="R49" s="12"/>
      <c r="S49" s="12"/>
      <c r="T49" s="12"/>
      <c r="U49" s="12"/>
      <c r="V49" s="12"/>
      <c r="W49" s="12"/>
      <c r="X49" s="12"/>
      <c r="Y49" s="12"/>
      <c r="Z49" s="12"/>
    </row>
    <row r="50" spans="2:26" ht="18.75" customHeight="1" thickBot="1" x14ac:dyDescent="0.25">
      <c r="B50" s="167" t="s">
        <v>85</v>
      </c>
      <c r="C50" s="168" t="s">
        <v>86</v>
      </c>
      <c r="D50" s="169">
        <f>D35*$P$50</f>
        <v>0</v>
      </c>
      <c r="E50" s="170">
        <f t="shared" ref="E50:O50" si="10">E35*$P50</f>
        <v>0</v>
      </c>
      <c r="F50" s="171">
        <f t="shared" si="10"/>
        <v>0</v>
      </c>
      <c r="G50" s="171">
        <f t="shared" si="10"/>
        <v>0</v>
      </c>
      <c r="H50" s="171">
        <f t="shared" si="10"/>
        <v>0</v>
      </c>
      <c r="I50" s="171">
        <f t="shared" si="10"/>
        <v>0</v>
      </c>
      <c r="J50" s="171">
        <f t="shared" si="10"/>
        <v>0</v>
      </c>
      <c r="K50" s="171">
        <f t="shared" si="10"/>
        <v>0</v>
      </c>
      <c r="L50" s="171">
        <f t="shared" si="10"/>
        <v>0</v>
      </c>
      <c r="M50" s="171">
        <f t="shared" si="10"/>
        <v>0</v>
      </c>
      <c r="N50" s="171">
        <f t="shared" si="10"/>
        <v>0</v>
      </c>
      <c r="O50" s="171">
        <f t="shared" si="10"/>
        <v>0</v>
      </c>
      <c r="P50" s="163"/>
      <c r="Q50" s="86"/>
      <c r="R50" s="11"/>
      <c r="S50" s="11"/>
      <c r="T50" s="11"/>
      <c r="U50" s="11"/>
      <c r="V50" s="11"/>
      <c r="W50" s="11"/>
      <c r="X50" s="11"/>
      <c r="Y50" s="11"/>
      <c r="Z50" s="11"/>
    </row>
    <row r="51" spans="2:26" ht="18.75" customHeight="1" thickBot="1" x14ac:dyDescent="0.25">
      <c r="B51" s="159" t="s">
        <v>105</v>
      </c>
      <c r="C51" s="160" t="s">
        <v>87</v>
      </c>
      <c r="D51" s="164">
        <f>INT(SUM(D45:D49)-D50)</f>
        <v>0</v>
      </c>
      <c r="E51" s="164">
        <f>INT(SUM(E45:E49)-E50)</f>
        <v>0</v>
      </c>
      <c r="F51" s="165">
        <f t="shared" ref="F51" si="11">INT(SUM(F45:F49)-F50)</f>
        <v>0</v>
      </c>
      <c r="G51" s="165">
        <f t="shared" ref="G51" si="12">INT(SUM(G45:G49)-G50)</f>
        <v>0</v>
      </c>
      <c r="H51" s="165">
        <f t="shared" ref="H51" si="13">INT(SUM(H45:H49)-H50)</f>
        <v>0</v>
      </c>
      <c r="I51" s="165">
        <f t="shared" ref="I51" si="14">INT(SUM(I45:I49)-I50)</f>
        <v>0</v>
      </c>
      <c r="J51" s="165">
        <f t="shared" ref="J51" si="15">INT(SUM(J45:J49)-J50)</f>
        <v>0</v>
      </c>
      <c r="K51" s="165">
        <f t="shared" ref="K51" si="16">INT(SUM(K45:K49)-K50)</f>
        <v>0</v>
      </c>
      <c r="L51" s="165">
        <f>INT(SUM(L45:L49)-L50)</f>
        <v>0</v>
      </c>
      <c r="M51" s="165">
        <f t="shared" ref="M51" si="17">INT(SUM(M45:M49)-M50)</f>
        <v>0</v>
      </c>
      <c r="N51" s="165">
        <f>INT(SUM(N45:N49)-N50)</f>
        <v>0</v>
      </c>
      <c r="O51" s="165">
        <f>INT(SUM(O45:O49)-O50)</f>
        <v>0</v>
      </c>
      <c r="P51" s="103">
        <f>SUM(D51:O51)</f>
        <v>0</v>
      </c>
      <c r="Q51" s="87"/>
      <c r="R51" s="11"/>
      <c r="S51" s="11"/>
      <c r="T51" s="11"/>
      <c r="U51" s="11"/>
      <c r="V51" s="11"/>
      <c r="W51" s="11"/>
      <c r="X51" s="11"/>
      <c r="Y51" s="11"/>
      <c r="Z51" s="11"/>
    </row>
    <row r="52" spans="2:26" s="13" customFormat="1" ht="21" customHeight="1" x14ac:dyDescent="0.2">
      <c r="B52" s="17"/>
      <c r="C52" s="102" t="s">
        <v>38</v>
      </c>
      <c r="D52" s="17"/>
      <c r="E52" s="17"/>
      <c r="F52" s="17"/>
      <c r="G52" s="17"/>
      <c r="H52" s="17"/>
      <c r="I52" s="17"/>
      <c r="J52" s="17"/>
      <c r="K52" s="17"/>
      <c r="L52" s="17"/>
      <c r="M52" s="17"/>
      <c r="N52" s="17"/>
      <c r="O52" s="34"/>
      <c r="P52" s="104"/>
      <c r="Q52" s="61"/>
      <c r="R52" s="19"/>
      <c r="S52" s="19"/>
      <c r="T52" s="19"/>
      <c r="U52" s="19"/>
      <c r="V52" s="19"/>
      <c r="W52" s="19"/>
      <c r="X52" s="19"/>
      <c r="Y52" s="19"/>
      <c r="Z52" s="19"/>
    </row>
    <row r="53" spans="2:26" ht="18" customHeight="1" x14ac:dyDescent="0.2">
      <c r="B53" s="36" t="s">
        <v>124</v>
      </c>
      <c r="D53" s="37"/>
      <c r="E53" s="37"/>
      <c r="H53" s="206">
        <v>45931</v>
      </c>
      <c r="I53" s="206"/>
      <c r="J53" s="38" t="s">
        <v>0</v>
      </c>
      <c r="K53" s="207">
        <v>46295</v>
      </c>
      <c r="L53" s="207"/>
      <c r="M53" s="39"/>
      <c r="N53" s="39"/>
      <c r="P53" s="73" t="s">
        <v>96</v>
      </c>
      <c r="Q53" s="78"/>
    </row>
    <row r="54" spans="2:26" s="13" customFormat="1" ht="12" customHeight="1" x14ac:dyDescent="0.2">
      <c r="B54" s="229" t="s">
        <v>67</v>
      </c>
      <c r="C54" s="229"/>
      <c r="D54" s="229"/>
      <c r="E54" s="229"/>
      <c r="F54" s="229"/>
      <c r="G54" s="229"/>
      <c r="H54" s="229"/>
      <c r="I54" s="229"/>
      <c r="J54" s="229"/>
      <c r="K54" s="229"/>
      <c r="L54" s="229"/>
      <c r="M54" s="229"/>
      <c r="N54" s="229"/>
      <c r="O54" s="229"/>
      <c r="P54" s="229"/>
      <c r="Q54" s="128"/>
    </row>
    <row r="55" spans="2:26" s="13" customFormat="1" ht="12" customHeight="1" x14ac:dyDescent="0.2">
      <c r="B55" s="229"/>
      <c r="C55" s="229"/>
      <c r="D55" s="229"/>
      <c r="E55" s="229"/>
      <c r="F55" s="229"/>
      <c r="G55" s="229"/>
      <c r="H55" s="229"/>
      <c r="I55" s="229"/>
      <c r="J55" s="229"/>
      <c r="K55" s="229"/>
      <c r="L55" s="229"/>
      <c r="M55" s="229"/>
      <c r="N55" s="229"/>
      <c r="O55" s="229"/>
      <c r="P55" s="229"/>
      <c r="Q55" s="128"/>
    </row>
    <row r="56" spans="2:26" s="13" customFormat="1" ht="18.75" customHeight="1" thickBot="1" x14ac:dyDescent="0.25">
      <c r="B56" s="130">
        <v>3</v>
      </c>
      <c r="C56" s="101"/>
      <c r="D56" s="17"/>
      <c r="E56" s="17"/>
      <c r="F56" s="17"/>
      <c r="G56" s="17"/>
      <c r="H56" s="17"/>
      <c r="I56" s="17"/>
      <c r="J56" s="17"/>
      <c r="K56" s="17"/>
      <c r="L56" s="17"/>
      <c r="M56" s="17"/>
      <c r="N56" s="17"/>
      <c r="O56" s="17"/>
      <c r="P56" s="40"/>
      <c r="Q56" s="40"/>
      <c r="R56" s="19"/>
      <c r="S56" s="19"/>
      <c r="T56" s="19"/>
      <c r="U56" s="19"/>
      <c r="V56" s="19"/>
      <c r="W56" s="19"/>
      <c r="X56" s="19"/>
      <c r="Y56" s="19"/>
      <c r="Z56" s="19"/>
    </row>
    <row r="57" spans="2:26" s="13" customFormat="1" ht="21" customHeight="1" x14ac:dyDescent="0.2">
      <c r="B57" s="208" t="s">
        <v>68</v>
      </c>
      <c r="C57" s="57" t="s">
        <v>125</v>
      </c>
      <c r="D57" s="42"/>
      <c r="E57" s="42"/>
      <c r="F57" s="42"/>
      <c r="G57" s="46"/>
      <c r="H57" s="47" t="s">
        <v>45</v>
      </c>
      <c r="I57" s="210">
        <v>81</v>
      </c>
      <c r="J57" s="210"/>
      <c r="K57" s="211" t="s">
        <v>47</v>
      </c>
      <c r="L57" s="211"/>
      <c r="M57" s="48" t="s">
        <v>111</v>
      </c>
      <c r="N57" s="42"/>
      <c r="O57" s="47" t="s">
        <v>90</v>
      </c>
      <c r="P57" s="176" t="s">
        <v>112</v>
      </c>
      <c r="Q57" s="76"/>
      <c r="R57" s="19"/>
      <c r="S57" s="19"/>
      <c r="T57" s="19"/>
      <c r="U57" s="19"/>
      <c r="V57" s="19"/>
      <c r="W57" s="19"/>
      <c r="X57" s="19"/>
      <c r="Y57" s="19"/>
      <c r="Z57" s="19"/>
    </row>
    <row r="58" spans="2:26" s="13" customFormat="1" ht="19.5" customHeight="1" thickBot="1" x14ac:dyDescent="0.25">
      <c r="B58" s="209"/>
      <c r="C58" s="51"/>
      <c r="D58" s="60"/>
      <c r="E58" s="43"/>
      <c r="F58" s="43"/>
      <c r="G58" s="49"/>
      <c r="H58" s="44" t="s">
        <v>44</v>
      </c>
      <c r="I58" s="212">
        <v>500</v>
      </c>
      <c r="J58" s="212"/>
      <c r="K58" s="213" t="s">
        <v>46</v>
      </c>
      <c r="L58" s="213"/>
      <c r="M58" s="137">
        <v>300</v>
      </c>
      <c r="N58" s="43"/>
      <c r="O58" s="43"/>
      <c r="P58" s="45"/>
      <c r="Q58" s="41"/>
      <c r="R58" s="19"/>
      <c r="S58" s="19"/>
      <c r="T58" s="19"/>
      <c r="U58" s="19"/>
      <c r="V58" s="19"/>
      <c r="W58" s="19"/>
      <c r="X58" s="19"/>
      <c r="Y58" s="19"/>
      <c r="Z58" s="19"/>
    </row>
    <row r="59" spans="2:26" ht="18.75" customHeight="1" x14ac:dyDescent="0.2">
      <c r="B59" s="204" t="s">
        <v>1</v>
      </c>
      <c r="C59" s="204" t="s">
        <v>2</v>
      </c>
      <c r="D59" s="225" t="s">
        <v>108</v>
      </c>
      <c r="E59" s="218"/>
      <c r="F59" s="218"/>
      <c r="G59" s="218"/>
      <c r="H59" s="218"/>
      <c r="I59" s="218"/>
      <c r="J59" s="218"/>
      <c r="K59" s="218"/>
      <c r="L59" s="226"/>
      <c r="M59" s="217" t="s">
        <v>103</v>
      </c>
      <c r="N59" s="218"/>
      <c r="O59" s="219"/>
      <c r="P59" s="204" t="s">
        <v>22</v>
      </c>
      <c r="Q59" s="79"/>
    </row>
    <row r="60" spans="2:26" ht="18.75" customHeight="1" thickBot="1" x14ac:dyDescent="0.25">
      <c r="B60" s="205"/>
      <c r="C60" s="205"/>
      <c r="D60" s="24" t="s">
        <v>21</v>
      </c>
      <c r="E60" s="24" t="s">
        <v>101</v>
      </c>
      <c r="F60" s="24" t="s">
        <v>100</v>
      </c>
      <c r="G60" s="24" t="s">
        <v>98</v>
      </c>
      <c r="H60" s="24" t="s">
        <v>14</v>
      </c>
      <c r="I60" s="24" t="s">
        <v>15</v>
      </c>
      <c r="J60" s="24" t="s">
        <v>16</v>
      </c>
      <c r="K60" s="24" t="s">
        <v>17</v>
      </c>
      <c r="L60" s="24" t="s">
        <v>18</v>
      </c>
      <c r="M60" s="24" t="s">
        <v>19</v>
      </c>
      <c r="N60" s="24" t="s">
        <v>20</v>
      </c>
      <c r="O60" s="26" t="s">
        <v>102</v>
      </c>
      <c r="P60" s="222"/>
      <c r="Q60" s="21"/>
    </row>
    <row r="61" spans="2:26" ht="18.75" customHeight="1" x14ac:dyDescent="0.2">
      <c r="B61" s="93" t="s">
        <v>33</v>
      </c>
      <c r="C61" s="22" t="s">
        <v>4</v>
      </c>
      <c r="D61" s="2">
        <v>20456</v>
      </c>
      <c r="E61" s="2">
        <v>18905</v>
      </c>
      <c r="F61" s="2">
        <v>19959</v>
      </c>
      <c r="G61" s="2">
        <v>19695</v>
      </c>
      <c r="H61" s="2">
        <v>20330</v>
      </c>
      <c r="I61" s="2">
        <v>20819</v>
      </c>
      <c r="J61" s="2">
        <v>21705</v>
      </c>
      <c r="K61" s="2">
        <v>21641</v>
      </c>
      <c r="L61" s="2">
        <v>21195</v>
      </c>
      <c r="M61" s="2">
        <v>20139</v>
      </c>
      <c r="N61" s="2">
        <v>19292</v>
      </c>
      <c r="O61" s="2">
        <v>20393</v>
      </c>
      <c r="P61" s="25" t="s">
        <v>126</v>
      </c>
      <c r="Q61" s="80"/>
    </row>
    <row r="62" spans="2:26" ht="18.75" customHeight="1" x14ac:dyDescent="0.2">
      <c r="B62" s="94" t="s">
        <v>61</v>
      </c>
      <c r="C62" s="23" t="s">
        <v>5</v>
      </c>
      <c r="D62" s="4">
        <v>81</v>
      </c>
      <c r="E62" s="4">
        <v>81</v>
      </c>
      <c r="F62" s="5">
        <v>81</v>
      </c>
      <c r="G62" s="5">
        <v>81</v>
      </c>
      <c r="H62" s="5">
        <v>81</v>
      </c>
      <c r="I62" s="5">
        <v>81</v>
      </c>
      <c r="J62" s="5">
        <v>81</v>
      </c>
      <c r="K62" s="5">
        <v>81</v>
      </c>
      <c r="L62" s="5">
        <v>81</v>
      </c>
      <c r="M62" s="5">
        <v>81</v>
      </c>
      <c r="N62" s="5">
        <v>81</v>
      </c>
      <c r="O62" s="5">
        <v>81</v>
      </c>
      <c r="P62" s="50"/>
      <c r="Q62" s="80"/>
    </row>
    <row r="63" spans="2:26" ht="18.75" customHeight="1" x14ac:dyDescent="0.2">
      <c r="B63" s="95" t="s">
        <v>65</v>
      </c>
      <c r="C63" s="69"/>
      <c r="D63" s="131">
        <v>81</v>
      </c>
      <c r="E63" s="67">
        <v>81</v>
      </c>
      <c r="F63" s="67">
        <v>81</v>
      </c>
      <c r="G63" s="67">
        <v>81</v>
      </c>
      <c r="H63" s="67">
        <v>81</v>
      </c>
      <c r="I63" s="67">
        <v>81</v>
      </c>
      <c r="J63" s="67">
        <v>81</v>
      </c>
      <c r="K63" s="67">
        <v>81</v>
      </c>
      <c r="L63" s="67">
        <v>81</v>
      </c>
      <c r="M63" s="67">
        <v>81</v>
      </c>
      <c r="N63" s="67">
        <v>81</v>
      </c>
      <c r="O63" s="132">
        <v>81</v>
      </c>
      <c r="P63" s="50" t="s">
        <v>127</v>
      </c>
      <c r="Q63" s="80"/>
    </row>
    <row r="64" spans="2:26" ht="18.75" customHeight="1" x14ac:dyDescent="0.2">
      <c r="B64" s="96" t="s">
        <v>63</v>
      </c>
      <c r="C64" s="54" t="s">
        <v>6</v>
      </c>
      <c r="D64" s="131">
        <v>96</v>
      </c>
      <c r="E64" s="67">
        <v>96</v>
      </c>
      <c r="F64" s="67">
        <v>96</v>
      </c>
      <c r="G64" s="67">
        <v>96</v>
      </c>
      <c r="H64" s="67">
        <v>96</v>
      </c>
      <c r="I64" s="67">
        <v>95</v>
      </c>
      <c r="J64" s="67">
        <v>95</v>
      </c>
      <c r="K64" s="67">
        <v>95</v>
      </c>
      <c r="L64" s="67">
        <v>95</v>
      </c>
      <c r="M64" s="67">
        <v>96</v>
      </c>
      <c r="N64" s="67">
        <v>96</v>
      </c>
      <c r="O64" s="132">
        <v>96</v>
      </c>
      <c r="P64" s="68"/>
      <c r="Q64" s="82"/>
    </row>
    <row r="65" spans="2:26" ht="18.75" customHeight="1" thickBot="1" x14ac:dyDescent="0.25">
      <c r="B65" s="97" t="s">
        <v>64</v>
      </c>
      <c r="C65" s="70"/>
      <c r="D65" s="131">
        <v>96</v>
      </c>
      <c r="E65" s="67">
        <v>96</v>
      </c>
      <c r="F65" s="67">
        <v>96</v>
      </c>
      <c r="G65" s="67">
        <v>96</v>
      </c>
      <c r="H65" s="67">
        <v>96</v>
      </c>
      <c r="I65" s="67">
        <v>95</v>
      </c>
      <c r="J65" s="67">
        <v>95</v>
      </c>
      <c r="K65" s="67">
        <v>95</v>
      </c>
      <c r="L65" s="67">
        <v>95</v>
      </c>
      <c r="M65" s="67">
        <v>96</v>
      </c>
      <c r="N65" s="67">
        <v>96</v>
      </c>
      <c r="O65" s="132">
        <v>96</v>
      </c>
      <c r="P65" s="66" t="s">
        <v>128</v>
      </c>
      <c r="Q65" s="82"/>
    </row>
    <row r="66" spans="2:26" ht="18.75" customHeight="1" x14ac:dyDescent="0.2">
      <c r="B66" s="93" t="s">
        <v>27</v>
      </c>
      <c r="C66" s="22" t="s">
        <v>7</v>
      </c>
      <c r="D66" s="133">
        <v>0</v>
      </c>
      <c r="E66" s="2">
        <v>0</v>
      </c>
      <c r="F66" s="3">
        <v>0</v>
      </c>
      <c r="G66" s="3">
        <v>0</v>
      </c>
      <c r="H66" s="3">
        <v>0</v>
      </c>
      <c r="I66" s="3">
        <v>0</v>
      </c>
      <c r="J66" s="3">
        <v>1728</v>
      </c>
      <c r="K66" s="3">
        <v>1896</v>
      </c>
      <c r="L66" s="3">
        <v>1764</v>
      </c>
      <c r="M66" s="3">
        <v>0</v>
      </c>
      <c r="N66" s="3">
        <v>0</v>
      </c>
      <c r="O66" s="134">
        <v>0</v>
      </c>
      <c r="P66" s="223" t="s">
        <v>107</v>
      </c>
      <c r="Q66" s="83"/>
    </row>
    <row r="67" spans="2:26" ht="18.75" customHeight="1" x14ac:dyDescent="0.2">
      <c r="B67" s="94" t="s">
        <v>28</v>
      </c>
      <c r="C67" s="23" t="s">
        <v>23</v>
      </c>
      <c r="D67" s="28">
        <v>9997</v>
      </c>
      <c r="E67" s="8">
        <v>10392</v>
      </c>
      <c r="F67" s="9">
        <v>11085</v>
      </c>
      <c r="G67" s="9">
        <v>10676</v>
      </c>
      <c r="H67" s="7">
        <v>9710</v>
      </c>
      <c r="I67" s="7">
        <v>11779</v>
      </c>
      <c r="J67" s="7">
        <v>10375</v>
      </c>
      <c r="K67" s="9">
        <v>10433</v>
      </c>
      <c r="L67" s="9">
        <v>9290</v>
      </c>
      <c r="M67" s="9">
        <v>11452</v>
      </c>
      <c r="N67" s="9">
        <v>10552</v>
      </c>
      <c r="O67" s="29">
        <v>10869</v>
      </c>
      <c r="P67" s="224"/>
      <c r="Q67" s="83"/>
    </row>
    <row r="68" spans="2:26" ht="18.75" customHeight="1" x14ac:dyDescent="0.2">
      <c r="B68" s="96" t="s">
        <v>29</v>
      </c>
      <c r="C68" s="54" t="s">
        <v>24</v>
      </c>
      <c r="D68" s="30">
        <v>10459</v>
      </c>
      <c r="E68" s="53">
        <v>8513</v>
      </c>
      <c r="F68" s="7">
        <v>8874</v>
      </c>
      <c r="G68" s="7">
        <v>9019</v>
      </c>
      <c r="H68" s="7">
        <v>10620</v>
      </c>
      <c r="I68" s="7">
        <v>9040</v>
      </c>
      <c r="J68" s="7">
        <v>9602</v>
      </c>
      <c r="K68" s="7">
        <v>9312</v>
      </c>
      <c r="L68" s="7">
        <v>10141</v>
      </c>
      <c r="M68" s="7">
        <v>8687</v>
      </c>
      <c r="N68" s="7">
        <v>8740</v>
      </c>
      <c r="O68" s="31">
        <v>9524</v>
      </c>
      <c r="P68" s="224"/>
      <c r="Q68" s="83"/>
    </row>
    <row r="69" spans="2:26" ht="18.75" customHeight="1" x14ac:dyDescent="0.2">
      <c r="B69" s="99" t="s">
        <v>48</v>
      </c>
      <c r="C69" s="72"/>
      <c r="D69" s="30">
        <v>79</v>
      </c>
      <c r="E69" s="53">
        <v>79</v>
      </c>
      <c r="F69" s="7">
        <v>79</v>
      </c>
      <c r="G69" s="7">
        <v>79</v>
      </c>
      <c r="H69" s="7">
        <v>79</v>
      </c>
      <c r="I69" s="7">
        <v>81</v>
      </c>
      <c r="J69" s="7">
        <v>81</v>
      </c>
      <c r="K69" s="7">
        <v>81</v>
      </c>
      <c r="L69" s="7">
        <v>81</v>
      </c>
      <c r="M69" s="7">
        <v>81</v>
      </c>
      <c r="N69" s="7">
        <v>79</v>
      </c>
      <c r="O69" s="31">
        <v>79</v>
      </c>
      <c r="P69" s="224"/>
      <c r="Q69" s="83"/>
    </row>
    <row r="70" spans="2:26" ht="18.75" customHeight="1" thickBot="1" x14ac:dyDescent="0.25">
      <c r="B70" s="97" t="s">
        <v>49</v>
      </c>
      <c r="C70" s="70"/>
      <c r="D70" s="59">
        <v>34.799999999999997</v>
      </c>
      <c r="E70" s="58">
        <v>34.4</v>
      </c>
      <c r="F70" s="56">
        <v>34</v>
      </c>
      <c r="G70" s="56">
        <v>34.6</v>
      </c>
      <c r="H70" s="56">
        <v>34.6</v>
      </c>
      <c r="I70" s="56">
        <v>35.700000000000003</v>
      </c>
      <c r="J70" s="56">
        <v>36</v>
      </c>
      <c r="K70" s="56">
        <v>35.9</v>
      </c>
      <c r="L70" s="56">
        <v>36.299999999999997</v>
      </c>
      <c r="M70" s="56">
        <v>33.4</v>
      </c>
      <c r="N70" s="56">
        <v>33.9</v>
      </c>
      <c r="O70" s="55">
        <v>34.700000000000003</v>
      </c>
      <c r="P70" s="66" t="s">
        <v>129</v>
      </c>
      <c r="Q70" s="82"/>
    </row>
    <row r="71" spans="2:26" ht="18.75" customHeight="1" thickBot="1" x14ac:dyDescent="0.25">
      <c r="B71" s="214" t="s">
        <v>8</v>
      </c>
      <c r="C71" s="216"/>
      <c r="D71" s="214" t="s">
        <v>9</v>
      </c>
      <c r="E71" s="215"/>
      <c r="F71" s="215"/>
      <c r="G71" s="215"/>
      <c r="H71" s="215"/>
      <c r="I71" s="215"/>
      <c r="J71" s="215"/>
      <c r="K71" s="215"/>
      <c r="L71" s="215"/>
      <c r="M71" s="215"/>
      <c r="N71" s="215"/>
      <c r="O71" s="216"/>
      <c r="P71" s="52" t="s">
        <v>37</v>
      </c>
      <c r="Q71" s="84"/>
    </row>
    <row r="72" spans="2:26" ht="18.75" customHeight="1" x14ac:dyDescent="0.2">
      <c r="B72" s="93" t="s">
        <v>30</v>
      </c>
      <c r="C72" s="100" t="s">
        <v>50</v>
      </c>
      <c r="D72" s="122">
        <f>ROUNDDOWN(D62*$P$72*(1.85-D64/100),2)</f>
        <v>0</v>
      </c>
      <c r="E72" s="109">
        <f t="shared" ref="E72:O72" si="18">ROUNDDOWN(E62*$P$72*(1.85-E64/100),2)</f>
        <v>0</v>
      </c>
      <c r="F72" s="109">
        <f t="shared" si="18"/>
        <v>0</v>
      </c>
      <c r="G72" s="109">
        <f t="shared" si="18"/>
        <v>0</v>
      </c>
      <c r="H72" s="109">
        <f t="shared" si="18"/>
        <v>0</v>
      </c>
      <c r="I72" s="109">
        <f t="shared" si="18"/>
        <v>0</v>
      </c>
      <c r="J72" s="109">
        <f t="shared" si="18"/>
        <v>0</v>
      </c>
      <c r="K72" s="109">
        <f t="shared" si="18"/>
        <v>0</v>
      </c>
      <c r="L72" s="109">
        <f t="shared" si="18"/>
        <v>0</v>
      </c>
      <c r="M72" s="109">
        <f t="shared" si="18"/>
        <v>0</v>
      </c>
      <c r="N72" s="109">
        <f t="shared" si="18"/>
        <v>0</v>
      </c>
      <c r="O72" s="123">
        <f t="shared" si="18"/>
        <v>0</v>
      </c>
      <c r="P72" s="125"/>
      <c r="Q72" s="88"/>
    </row>
    <row r="73" spans="2:26" ht="18.75" customHeight="1" x14ac:dyDescent="0.2">
      <c r="B73" s="96" t="s">
        <v>31</v>
      </c>
      <c r="C73" s="27" t="s">
        <v>25</v>
      </c>
      <c r="D73" s="114"/>
      <c r="E73" s="116"/>
      <c r="F73" s="116"/>
      <c r="G73" s="116"/>
      <c r="H73" s="116"/>
      <c r="I73" s="116"/>
      <c r="J73" s="112">
        <f t="shared" ref="J73:L73" si="19">J66*$P$73</f>
        <v>0</v>
      </c>
      <c r="K73" s="112">
        <f t="shared" si="19"/>
        <v>0</v>
      </c>
      <c r="L73" s="112">
        <f t="shared" si="19"/>
        <v>0</v>
      </c>
      <c r="M73" s="116"/>
      <c r="N73" s="116"/>
      <c r="O73" s="117"/>
      <c r="P73" s="126"/>
      <c r="Q73" s="89"/>
    </row>
    <row r="74" spans="2:26" ht="18.75" customHeight="1" x14ac:dyDescent="0.2">
      <c r="B74" s="96" t="s">
        <v>40</v>
      </c>
      <c r="C74" s="27" t="s">
        <v>26</v>
      </c>
      <c r="D74" s="114"/>
      <c r="E74" s="116"/>
      <c r="F74" s="116"/>
      <c r="G74" s="116"/>
      <c r="H74" s="116"/>
      <c r="I74" s="116"/>
      <c r="J74" s="112">
        <f>J67*$P$74</f>
        <v>0</v>
      </c>
      <c r="K74" s="112">
        <f>K67*$P$74</f>
        <v>0</v>
      </c>
      <c r="L74" s="112">
        <f>L67*$P$74</f>
        <v>0</v>
      </c>
      <c r="M74" s="116"/>
      <c r="N74" s="116"/>
      <c r="O74" s="117"/>
      <c r="P74" s="126"/>
      <c r="Q74" s="89"/>
    </row>
    <row r="75" spans="2:26" ht="18.75" customHeight="1" x14ac:dyDescent="0.2">
      <c r="B75" s="96" t="s">
        <v>41</v>
      </c>
      <c r="C75" s="27" t="s">
        <v>42</v>
      </c>
      <c r="D75" s="110">
        <f>D67*$P$75</f>
        <v>0</v>
      </c>
      <c r="E75" s="111">
        <f t="shared" ref="E75:O75" si="20">E67*$P$75</f>
        <v>0</v>
      </c>
      <c r="F75" s="112">
        <f t="shared" si="20"/>
        <v>0</v>
      </c>
      <c r="G75" s="112">
        <f>G67*$P$75</f>
        <v>0</v>
      </c>
      <c r="H75" s="112">
        <f t="shared" ref="H75" si="21">H67*$P$75</f>
        <v>0</v>
      </c>
      <c r="I75" s="112">
        <f>I67*$P$75</f>
        <v>0</v>
      </c>
      <c r="J75" s="116"/>
      <c r="K75" s="116"/>
      <c r="L75" s="116"/>
      <c r="M75" s="112">
        <f t="shared" si="20"/>
        <v>0</v>
      </c>
      <c r="N75" s="112">
        <f t="shared" si="20"/>
        <v>0</v>
      </c>
      <c r="O75" s="113">
        <f t="shared" si="20"/>
        <v>0</v>
      </c>
      <c r="P75" s="126"/>
      <c r="Q75" s="89"/>
    </row>
    <row r="76" spans="2:26" ht="18.75" customHeight="1" x14ac:dyDescent="0.2">
      <c r="B76" s="96" t="s">
        <v>32</v>
      </c>
      <c r="C76" s="27" t="s">
        <v>43</v>
      </c>
      <c r="D76" s="112">
        <f>D68*$P$76</f>
        <v>0</v>
      </c>
      <c r="E76" s="112">
        <f t="shared" ref="E76:O76" si="22">E68*$P$76</f>
        <v>0</v>
      </c>
      <c r="F76" s="112">
        <f t="shared" si="22"/>
        <v>0</v>
      </c>
      <c r="G76" s="112">
        <f t="shared" si="22"/>
        <v>0</v>
      </c>
      <c r="H76" s="112">
        <f t="shared" si="22"/>
        <v>0</v>
      </c>
      <c r="I76" s="112">
        <f t="shared" si="22"/>
        <v>0</v>
      </c>
      <c r="J76" s="112">
        <f t="shared" si="22"/>
        <v>0</v>
      </c>
      <c r="K76" s="112">
        <f t="shared" si="22"/>
        <v>0</v>
      </c>
      <c r="L76" s="112">
        <f t="shared" si="22"/>
        <v>0</v>
      </c>
      <c r="M76" s="112">
        <f t="shared" si="22"/>
        <v>0</v>
      </c>
      <c r="N76" s="112">
        <f t="shared" si="22"/>
        <v>0</v>
      </c>
      <c r="O76" s="112">
        <f t="shared" si="22"/>
        <v>0</v>
      </c>
      <c r="P76" s="163"/>
      <c r="Q76" s="89"/>
      <c r="R76" s="12"/>
      <c r="S76" s="12"/>
      <c r="T76" s="12"/>
      <c r="U76" s="12"/>
      <c r="V76" s="12"/>
      <c r="W76" s="12"/>
      <c r="X76" s="12"/>
      <c r="Y76" s="12"/>
      <c r="Z76" s="12"/>
    </row>
    <row r="77" spans="2:26" ht="18.75" customHeight="1" thickBot="1" x14ac:dyDescent="0.25">
      <c r="B77" s="96" t="s">
        <v>85</v>
      </c>
      <c r="C77" s="27" t="s">
        <v>86</v>
      </c>
      <c r="D77" s="166">
        <f>D62*$P77</f>
        <v>0</v>
      </c>
      <c r="E77" s="111">
        <f t="shared" ref="E77:O77" si="23">E62*$P77</f>
        <v>0</v>
      </c>
      <c r="F77" s="112">
        <f t="shared" si="23"/>
        <v>0</v>
      </c>
      <c r="G77" s="112">
        <f t="shared" si="23"/>
        <v>0</v>
      </c>
      <c r="H77" s="112">
        <f t="shared" si="23"/>
        <v>0</v>
      </c>
      <c r="I77" s="112">
        <f t="shared" si="23"/>
        <v>0</v>
      </c>
      <c r="J77" s="112">
        <f t="shared" si="23"/>
        <v>0</v>
      </c>
      <c r="K77" s="112">
        <f t="shared" si="23"/>
        <v>0</v>
      </c>
      <c r="L77" s="112">
        <f t="shared" si="23"/>
        <v>0</v>
      </c>
      <c r="M77" s="112">
        <f t="shared" si="23"/>
        <v>0</v>
      </c>
      <c r="N77" s="112">
        <f t="shared" si="23"/>
        <v>0</v>
      </c>
      <c r="O77" s="113">
        <f t="shared" si="23"/>
        <v>0</v>
      </c>
      <c r="P77" s="163"/>
      <c r="Q77" s="86"/>
      <c r="R77" s="11"/>
      <c r="S77" s="11"/>
      <c r="T77" s="11"/>
      <c r="U77" s="11"/>
      <c r="V77" s="11"/>
      <c r="W77" s="11"/>
      <c r="X77" s="11"/>
      <c r="Y77" s="11"/>
      <c r="Z77" s="11"/>
    </row>
    <row r="78" spans="2:26" ht="18.75" customHeight="1" thickBot="1" x14ac:dyDescent="0.25">
      <c r="B78" s="159" t="s">
        <v>105</v>
      </c>
      <c r="C78" s="160" t="s">
        <v>87</v>
      </c>
      <c r="D78" s="164">
        <f>INT(SUM(D72:D76)-D77)</f>
        <v>0</v>
      </c>
      <c r="E78" s="164">
        <f t="shared" ref="E78" si="24">INT(SUM(E72:E76)-E77)</f>
        <v>0</v>
      </c>
      <c r="F78" s="165">
        <f t="shared" ref="F78" si="25">INT(SUM(F72:F76)-F77)</f>
        <v>0</v>
      </c>
      <c r="G78" s="165">
        <f t="shared" ref="G78" si="26">INT(SUM(G72:G76)-G77)</f>
        <v>0</v>
      </c>
      <c r="H78" s="165">
        <f t="shared" ref="H78" si="27">INT(SUM(H72:H76)-H77)</f>
        <v>0</v>
      </c>
      <c r="I78" s="165">
        <f t="shared" ref="I78" si="28">INT(SUM(I72:I76)-I77)</f>
        <v>0</v>
      </c>
      <c r="J78" s="165">
        <f t="shared" ref="J78" si="29">INT(SUM(J72:J76)-J77)</f>
        <v>0</v>
      </c>
      <c r="K78" s="165">
        <f t="shared" ref="K78" si="30">INT(SUM(K72:K76)-K77)</f>
        <v>0</v>
      </c>
      <c r="L78" s="165">
        <f>INT(SUM(L72:L76)-L77)</f>
        <v>0</v>
      </c>
      <c r="M78" s="165">
        <f t="shared" ref="M78" si="31">INT(SUM(M72:M76)-M77)</f>
        <v>0</v>
      </c>
      <c r="N78" s="165">
        <f>INT(SUM(N72:N76)-N77)</f>
        <v>0</v>
      </c>
      <c r="O78" s="165">
        <f>INT(SUM(O72:O76)-O77)</f>
        <v>0</v>
      </c>
      <c r="P78" s="103">
        <f>SUM(D78:O78)</f>
        <v>0</v>
      </c>
      <c r="Q78" s="87"/>
      <c r="R78" s="11"/>
      <c r="S78" s="11"/>
      <c r="T78" s="11"/>
      <c r="U78" s="11"/>
      <c r="V78" s="11"/>
      <c r="W78" s="11"/>
      <c r="X78" s="11"/>
      <c r="Y78" s="11"/>
      <c r="Z78" s="11"/>
    </row>
    <row r="79" spans="2:26" s="13" customFormat="1" ht="21" customHeight="1" x14ac:dyDescent="0.2">
      <c r="B79" s="17"/>
      <c r="C79" s="102" t="s">
        <v>38</v>
      </c>
      <c r="D79" s="17"/>
      <c r="E79" s="17"/>
      <c r="F79" s="17"/>
      <c r="G79" s="17"/>
      <c r="H79" s="17"/>
      <c r="I79" s="17"/>
      <c r="J79" s="17"/>
      <c r="K79" s="17"/>
      <c r="L79" s="17"/>
      <c r="M79" s="17"/>
      <c r="N79" s="17"/>
      <c r="O79" s="34"/>
      <c r="P79" s="104"/>
      <c r="Q79" s="61"/>
    </row>
    <row r="80" spans="2:26" s="13" customFormat="1" ht="21.75" customHeight="1" thickBot="1" x14ac:dyDescent="0.25">
      <c r="B80" s="130">
        <v>4</v>
      </c>
      <c r="C80" s="101"/>
      <c r="D80" s="17"/>
      <c r="E80" s="17"/>
      <c r="F80" s="17"/>
      <c r="G80" s="17"/>
      <c r="H80" s="17"/>
      <c r="I80" s="17"/>
      <c r="J80" s="17"/>
      <c r="K80" s="17"/>
      <c r="L80" s="17"/>
      <c r="M80" s="17"/>
      <c r="N80" s="17"/>
      <c r="O80" s="34"/>
      <c r="P80" s="61"/>
      <c r="Q80" s="61"/>
    </row>
    <row r="81" spans="2:17" s="13" customFormat="1" ht="21" customHeight="1" x14ac:dyDescent="0.2">
      <c r="B81" s="208" t="s">
        <v>70</v>
      </c>
      <c r="C81" s="57" t="s">
        <v>130</v>
      </c>
      <c r="D81" s="42"/>
      <c r="E81" s="42"/>
      <c r="F81" s="42"/>
      <c r="G81" s="46"/>
      <c r="H81" s="47" t="s">
        <v>45</v>
      </c>
      <c r="I81" s="210">
        <v>46</v>
      </c>
      <c r="J81" s="210"/>
      <c r="K81" s="211" t="s">
        <v>47</v>
      </c>
      <c r="L81" s="211"/>
      <c r="M81" s="48" t="s">
        <v>111</v>
      </c>
      <c r="N81" s="42"/>
      <c r="O81" s="47" t="s">
        <v>90</v>
      </c>
      <c r="P81" s="176" t="s">
        <v>112</v>
      </c>
      <c r="Q81" s="76"/>
    </row>
    <row r="82" spans="2:17" s="13" customFormat="1" ht="23.25" customHeight="1" thickBot="1" x14ac:dyDescent="0.25">
      <c r="B82" s="209"/>
      <c r="C82" s="51"/>
      <c r="D82" s="60"/>
      <c r="E82" s="43"/>
      <c r="F82" s="43"/>
      <c r="G82" s="49"/>
      <c r="H82" s="44" t="s">
        <v>44</v>
      </c>
      <c r="I82" s="212">
        <v>150</v>
      </c>
      <c r="J82" s="212"/>
      <c r="K82" s="213" t="s">
        <v>46</v>
      </c>
      <c r="L82" s="213"/>
      <c r="M82" s="137">
        <v>150</v>
      </c>
      <c r="N82" s="43"/>
      <c r="O82" s="43"/>
      <c r="P82" s="45"/>
      <c r="Q82" s="41"/>
    </row>
    <row r="83" spans="2:17" ht="18.75" customHeight="1" x14ac:dyDescent="0.2">
      <c r="B83" s="204" t="s">
        <v>1</v>
      </c>
      <c r="C83" s="204" t="s">
        <v>2</v>
      </c>
      <c r="D83" s="225" t="s">
        <v>108</v>
      </c>
      <c r="E83" s="218"/>
      <c r="F83" s="218"/>
      <c r="G83" s="218"/>
      <c r="H83" s="218"/>
      <c r="I83" s="218"/>
      <c r="J83" s="218"/>
      <c r="K83" s="218"/>
      <c r="L83" s="226"/>
      <c r="M83" s="217" t="s">
        <v>103</v>
      </c>
      <c r="N83" s="218"/>
      <c r="O83" s="219"/>
      <c r="P83" s="204" t="s">
        <v>22</v>
      </c>
      <c r="Q83" s="79"/>
    </row>
    <row r="84" spans="2:17" ht="18.75" customHeight="1" thickBot="1" x14ac:dyDescent="0.25">
      <c r="B84" s="205"/>
      <c r="C84" s="205"/>
      <c r="D84" s="24" t="s">
        <v>21</v>
      </c>
      <c r="E84" s="24" t="s">
        <v>101</v>
      </c>
      <c r="F84" s="24" t="s">
        <v>100</v>
      </c>
      <c r="G84" s="24" t="s">
        <v>98</v>
      </c>
      <c r="H84" s="24" t="s">
        <v>14</v>
      </c>
      <c r="I84" s="24" t="s">
        <v>15</v>
      </c>
      <c r="J84" s="24" t="s">
        <v>16</v>
      </c>
      <c r="K84" s="24" t="s">
        <v>17</v>
      </c>
      <c r="L84" s="24" t="s">
        <v>18</v>
      </c>
      <c r="M84" s="24" t="s">
        <v>19</v>
      </c>
      <c r="N84" s="24" t="s">
        <v>20</v>
      </c>
      <c r="O84" s="26" t="s">
        <v>102</v>
      </c>
      <c r="P84" s="222"/>
      <c r="Q84" s="21"/>
    </row>
    <row r="85" spans="2:17" ht="18.75" customHeight="1" x14ac:dyDescent="0.2">
      <c r="B85" s="93" t="s">
        <v>33</v>
      </c>
      <c r="C85" s="22" t="s">
        <v>4</v>
      </c>
      <c r="D85" s="2">
        <v>16239</v>
      </c>
      <c r="E85" s="2">
        <v>15115</v>
      </c>
      <c r="F85" s="2">
        <v>15870</v>
      </c>
      <c r="G85" s="2">
        <v>14528</v>
      </c>
      <c r="H85" s="2">
        <v>14804</v>
      </c>
      <c r="I85" s="2">
        <v>15274</v>
      </c>
      <c r="J85" s="2">
        <v>14713</v>
      </c>
      <c r="K85" s="2">
        <v>15918</v>
      </c>
      <c r="L85" s="2">
        <v>15440</v>
      </c>
      <c r="M85" s="2">
        <v>15036</v>
      </c>
      <c r="N85" s="2">
        <v>13985</v>
      </c>
      <c r="O85" s="2">
        <v>16475</v>
      </c>
      <c r="P85" s="25" t="s">
        <v>131</v>
      </c>
      <c r="Q85" s="80"/>
    </row>
    <row r="86" spans="2:17" ht="18.75" customHeight="1" x14ac:dyDescent="0.2">
      <c r="B86" s="94" t="s">
        <v>61</v>
      </c>
      <c r="C86" s="23" t="s">
        <v>5</v>
      </c>
      <c r="D86" s="4">
        <v>46</v>
      </c>
      <c r="E86" s="4">
        <v>46</v>
      </c>
      <c r="F86" s="5">
        <v>46</v>
      </c>
      <c r="G86" s="5">
        <v>46</v>
      </c>
      <c r="H86" s="5">
        <v>46</v>
      </c>
      <c r="I86" s="5">
        <v>46</v>
      </c>
      <c r="J86" s="5">
        <v>46</v>
      </c>
      <c r="K86" s="5">
        <v>46</v>
      </c>
      <c r="L86" s="5">
        <v>46</v>
      </c>
      <c r="M86" s="5">
        <v>46</v>
      </c>
      <c r="N86" s="5">
        <v>46</v>
      </c>
      <c r="O86" s="5">
        <v>46</v>
      </c>
      <c r="P86" s="50"/>
      <c r="Q86" s="80"/>
    </row>
    <row r="87" spans="2:17" ht="18.75" customHeight="1" x14ac:dyDescent="0.2">
      <c r="B87" s="95" t="s">
        <v>65</v>
      </c>
      <c r="C87" s="69"/>
      <c r="D87" s="131">
        <v>46</v>
      </c>
      <c r="E87" s="67">
        <v>46</v>
      </c>
      <c r="F87" s="67">
        <v>46</v>
      </c>
      <c r="G87" s="67">
        <v>46</v>
      </c>
      <c r="H87" s="67">
        <v>46</v>
      </c>
      <c r="I87" s="67">
        <v>46</v>
      </c>
      <c r="J87" s="67">
        <v>46</v>
      </c>
      <c r="K87" s="67">
        <v>46</v>
      </c>
      <c r="L87" s="67">
        <v>46</v>
      </c>
      <c r="M87" s="67">
        <v>46</v>
      </c>
      <c r="N87" s="67">
        <v>45</v>
      </c>
      <c r="O87" s="132">
        <v>46</v>
      </c>
      <c r="P87" s="50" t="s">
        <v>132</v>
      </c>
      <c r="Q87" s="80"/>
    </row>
    <row r="88" spans="2:17" ht="18.75" customHeight="1" x14ac:dyDescent="0.2">
      <c r="B88" s="96" t="s">
        <v>66</v>
      </c>
      <c r="C88" s="54" t="s">
        <v>6</v>
      </c>
      <c r="D88" s="131">
        <v>100</v>
      </c>
      <c r="E88" s="67">
        <v>100</v>
      </c>
      <c r="F88" s="67">
        <v>100</v>
      </c>
      <c r="G88" s="67">
        <v>100</v>
      </c>
      <c r="H88" s="67">
        <v>100</v>
      </c>
      <c r="I88" s="67">
        <v>100</v>
      </c>
      <c r="J88" s="67">
        <v>100</v>
      </c>
      <c r="K88" s="67">
        <v>100</v>
      </c>
      <c r="L88" s="67">
        <v>100</v>
      </c>
      <c r="M88" s="67">
        <v>100</v>
      </c>
      <c r="N88" s="67">
        <v>100</v>
      </c>
      <c r="O88" s="132">
        <v>100</v>
      </c>
      <c r="P88" s="68"/>
      <c r="Q88" s="82"/>
    </row>
    <row r="89" spans="2:17" ht="18.75" customHeight="1" thickBot="1" x14ac:dyDescent="0.25">
      <c r="B89" s="97" t="s">
        <v>64</v>
      </c>
      <c r="C89" s="70"/>
      <c r="D89" s="131">
        <v>100</v>
      </c>
      <c r="E89" s="67">
        <v>100</v>
      </c>
      <c r="F89" s="67">
        <v>100</v>
      </c>
      <c r="G89" s="67">
        <v>100</v>
      </c>
      <c r="H89" s="67">
        <v>100</v>
      </c>
      <c r="I89" s="67">
        <v>100</v>
      </c>
      <c r="J89" s="67">
        <v>100</v>
      </c>
      <c r="K89" s="67">
        <v>100</v>
      </c>
      <c r="L89" s="67">
        <v>100</v>
      </c>
      <c r="M89" s="67">
        <v>100</v>
      </c>
      <c r="N89" s="67">
        <v>100</v>
      </c>
      <c r="O89" s="132">
        <v>100</v>
      </c>
      <c r="P89" s="66" t="s">
        <v>133</v>
      </c>
      <c r="Q89" s="82"/>
    </row>
    <row r="90" spans="2:17" ht="18.75" customHeight="1" x14ac:dyDescent="0.2">
      <c r="B90" s="93" t="s">
        <v>27</v>
      </c>
      <c r="C90" s="22" t="s">
        <v>7</v>
      </c>
      <c r="D90" s="133">
        <v>0</v>
      </c>
      <c r="E90" s="2">
        <v>0</v>
      </c>
      <c r="F90" s="3">
        <v>0</v>
      </c>
      <c r="G90" s="3">
        <v>0</v>
      </c>
      <c r="H90" s="3">
        <v>0</v>
      </c>
      <c r="I90" s="3">
        <v>0</v>
      </c>
      <c r="J90" s="3">
        <v>1177</v>
      </c>
      <c r="K90" s="3">
        <v>1513</v>
      </c>
      <c r="L90" s="3">
        <v>1316</v>
      </c>
      <c r="M90" s="3">
        <v>0</v>
      </c>
      <c r="N90" s="3">
        <v>0</v>
      </c>
      <c r="O90" s="134">
        <v>0</v>
      </c>
      <c r="P90" s="223" t="s">
        <v>107</v>
      </c>
      <c r="Q90" s="83"/>
    </row>
    <row r="91" spans="2:17" ht="18.75" customHeight="1" x14ac:dyDescent="0.2">
      <c r="B91" s="94" t="s">
        <v>28</v>
      </c>
      <c r="C91" s="23" t="s">
        <v>23</v>
      </c>
      <c r="D91" s="28">
        <v>7705</v>
      </c>
      <c r="E91" s="8">
        <v>8087</v>
      </c>
      <c r="F91" s="9">
        <v>8621</v>
      </c>
      <c r="G91" s="9">
        <v>7767</v>
      </c>
      <c r="H91" s="7">
        <v>7166</v>
      </c>
      <c r="I91" s="7">
        <v>8689</v>
      </c>
      <c r="J91" s="7">
        <v>7175</v>
      </c>
      <c r="K91" s="9">
        <v>7570</v>
      </c>
      <c r="L91" s="9">
        <v>6587</v>
      </c>
      <c r="M91" s="9">
        <v>8414</v>
      </c>
      <c r="N91" s="9">
        <v>7703</v>
      </c>
      <c r="O91" s="29">
        <v>8535</v>
      </c>
      <c r="P91" s="224"/>
      <c r="Q91" s="83"/>
    </row>
    <row r="92" spans="2:17" ht="18.75" customHeight="1" x14ac:dyDescent="0.2">
      <c r="B92" s="96" t="s">
        <v>29</v>
      </c>
      <c r="C92" s="54" t="s">
        <v>24</v>
      </c>
      <c r="D92" s="30">
        <v>8534</v>
      </c>
      <c r="E92" s="53">
        <v>7028</v>
      </c>
      <c r="F92" s="7">
        <v>7249</v>
      </c>
      <c r="G92" s="7">
        <v>6761</v>
      </c>
      <c r="H92" s="7">
        <v>7638</v>
      </c>
      <c r="I92" s="7">
        <v>6585</v>
      </c>
      <c r="J92" s="7">
        <v>6361</v>
      </c>
      <c r="K92" s="7">
        <v>6835</v>
      </c>
      <c r="L92" s="7">
        <v>7537</v>
      </c>
      <c r="M92" s="7">
        <v>6622</v>
      </c>
      <c r="N92" s="7">
        <v>6282</v>
      </c>
      <c r="O92" s="31">
        <v>7940</v>
      </c>
      <c r="P92" s="224"/>
      <c r="Q92" s="83"/>
    </row>
    <row r="93" spans="2:17" ht="18.75" customHeight="1" x14ac:dyDescent="0.2">
      <c r="B93" s="99" t="s">
        <v>48</v>
      </c>
      <c r="C93" s="72"/>
      <c r="D93" s="30">
        <v>42</v>
      </c>
      <c r="E93" s="53">
        <v>42</v>
      </c>
      <c r="F93" s="7">
        <v>42</v>
      </c>
      <c r="G93" s="7">
        <v>44</v>
      </c>
      <c r="H93" s="7">
        <v>41</v>
      </c>
      <c r="I93" s="7">
        <v>40</v>
      </c>
      <c r="J93" s="7">
        <v>45</v>
      </c>
      <c r="K93" s="7">
        <v>40</v>
      </c>
      <c r="L93" s="7">
        <v>42</v>
      </c>
      <c r="M93" s="7">
        <v>41</v>
      </c>
      <c r="N93" s="7">
        <v>40</v>
      </c>
      <c r="O93" s="31">
        <v>46</v>
      </c>
      <c r="P93" s="224"/>
      <c r="Q93" s="83"/>
    </row>
    <row r="94" spans="2:17" ht="18.75" customHeight="1" thickBot="1" x14ac:dyDescent="0.25">
      <c r="B94" s="97" t="s">
        <v>49</v>
      </c>
      <c r="C94" s="70"/>
      <c r="D94" s="59">
        <v>52</v>
      </c>
      <c r="E94" s="58">
        <v>51.7</v>
      </c>
      <c r="F94" s="56">
        <v>50.8</v>
      </c>
      <c r="G94" s="56">
        <v>45.9</v>
      </c>
      <c r="H94" s="56">
        <v>48.5</v>
      </c>
      <c r="I94" s="56">
        <v>53</v>
      </c>
      <c r="J94" s="56">
        <v>43.9</v>
      </c>
      <c r="K94" s="56">
        <v>53.5</v>
      </c>
      <c r="L94" s="56">
        <v>51.1</v>
      </c>
      <c r="M94" s="56">
        <v>49.3</v>
      </c>
      <c r="N94" s="56">
        <v>48.6</v>
      </c>
      <c r="O94" s="55">
        <v>48.1</v>
      </c>
      <c r="P94" s="66" t="s">
        <v>134</v>
      </c>
      <c r="Q94" s="82"/>
    </row>
    <row r="95" spans="2:17" ht="18.75" customHeight="1" thickBot="1" x14ac:dyDescent="0.25">
      <c r="B95" s="214" t="s">
        <v>8</v>
      </c>
      <c r="C95" s="216"/>
      <c r="D95" s="214" t="s">
        <v>9</v>
      </c>
      <c r="E95" s="215"/>
      <c r="F95" s="215"/>
      <c r="G95" s="215"/>
      <c r="H95" s="215"/>
      <c r="I95" s="215"/>
      <c r="J95" s="215"/>
      <c r="K95" s="215"/>
      <c r="L95" s="215"/>
      <c r="M95" s="215"/>
      <c r="N95" s="215"/>
      <c r="O95" s="216"/>
      <c r="P95" s="52" t="s">
        <v>37</v>
      </c>
      <c r="Q95" s="84"/>
    </row>
    <row r="96" spans="2:17" ht="18.75" customHeight="1" x14ac:dyDescent="0.2">
      <c r="B96" s="93" t="s">
        <v>30</v>
      </c>
      <c r="C96" s="100" t="s">
        <v>51</v>
      </c>
      <c r="D96" s="122">
        <f>ROUNDDOWN(D86*$P$96*(1.85-D88/100),2)</f>
        <v>0</v>
      </c>
      <c r="E96" s="109">
        <f t="shared" ref="E96:O96" si="32">ROUNDDOWN(E86*$P$96*(1.85-E88/100),2)</f>
        <v>0</v>
      </c>
      <c r="F96" s="109">
        <f t="shared" si="32"/>
        <v>0</v>
      </c>
      <c r="G96" s="109">
        <f t="shared" si="32"/>
        <v>0</v>
      </c>
      <c r="H96" s="109">
        <f t="shared" si="32"/>
        <v>0</v>
      </c>
      <c r="I96" s="109">
        <f t="shared" si="32"/>
        <v>0</v>
      </c>
      <c r="J96" s="109">
        <f t="shared" si="32"/>
        <v>0</v>
      </c>
      <c r="K96" s="109">
        <f t="shared" si="32"/>
        <v>0</v>
      </c>
      <c r="L96" s="109">
        <f t="shared" si="32"/>
        <v>0</v>
      </c>
      <c r="M96" s="109">
        <f t="shared" si="32"/>
        <v>0</v>
      </c>
      <c r="N96" s="109">
        <f t="shared" si="32"/>
        <v>0</v>
      </c>
      <c r="O96" s="123">
        <f t="shared" si="32"/>
        <v>0</v>
      </c>
      <c r="P96" s="125"/>
      <c r="Q96" s="88"/>
    </row>
    <row r="97" spans="2:26" ht="18.75" customHeight="1" x14ac:dyDescent="0.2">
      <c r="B97" s="96" t="s">
        <v>31</v>
      </c>
      <c r="C97" s="27" t="s">
        <v>25</v>
      </c>
      <c r="D97" s="114"/>
      <c r="E97" s="116"/>
      <c r="F97" s="116"/>
      <c r="G97" s="116"/>
      <c r="H97" s="116"/>
      <c r="I97" s="116"/>
      <c r="J97" s="112">
        <f t="shared" ref="J97:L97" si="33">J90*$P$97</f>
        <v>0</v>
      </c>
      <c r="K97" s="112">
        <f t="shared" si="33"/>
        <v>0</v>
      </c>
      <c r="L97" s="112">
        <f t="shared" si="33"/>
        <v>0</v>
      </c>
      <c r="M97" s="116"/>
      <c r="N97" s="116"/>
      <c r="O97" s="117"/>
      <c r="P97" s="126"/>
      <c r="Q97" s="89"/>
    </row>
    <row r="98" spans="2:26" ht="18.75" customHeight="1" x14ac:dyDescent="0.2">
      <c r="B98" s="96" t="s">
        <v>40</v>
      </c>
      <c r="C98" s="27" t="s">
        <v>26</v>
      </c>
      <c r="D98" s="114"/>
      <c r="E98" s="116"/>
      <c r="F98" s="116"/>
      <c r="G98" s="116"/>
      <c r="H98" s="116"/>
      <c r="I98" s="116"/>
      <c r="J98" s="112">
        <f>J91*$P$98</f>
        <v>0</v>
      </c>
      <c r="K98" s="112">
        <f t="shared" ref="K98:L98" si="34">K91*$P$98</f>
        <v>0</v>
      </c>
      <c r="L98" s="112">
        <f t="shared" si="34"/>
        <v>0</v>
      </c>
      <c r="M98" s="116"/>
      <c r="N98" s="116"/>
      <c r="O98" s="117"/>
      <c r="P98" s="126"/>
      <c r="Q98" s="89"/>
    </row>
    <row r="99" spans="2:26" ht="18.75" customHeight="1" x14ac:dyDescent="0.2">
      <c r="B99" s="96" t="s">
        <v>41</v>
      </c>
      <c r="C99" s="27" t="s">
        <v>42</v>
      </c>
      <c r="D99" s="110">
        <f>D91*$P$99</f>
        <v>0</v>
      </c>
      <c r="E99" s="111">
        <f t="shared" ref="E99:O99" si="35">E91*$P$99</f>
        <v>0</v>
      </c>
      <c r="F99" s="112">
        <f t="shared" si="35"/>
        <v>0</v>
      </c>
      <c r="G99" s="112">
        <f>G91*$P$99</f>
        <v>0</v>
      </c>
      <c r="H99" s="112">
        <f t="shared" ref="H99" si="36">H91*$P$99</f>
        <v>0</v>
      </c>
      <c r="I99" s="112">
        <f>I91*$P$99</f>
        <v>0</v>
      </c>
      <c r="J99" s="116"/>
      <c r="K99" s="116"/>
      <c r="L99" s="116"/>
      <c r="M99" s="112">
        <f t="shared" si="35"/>
        <v>0</v>
      </c>
      <c r="N99" s="112">
        <f t="shared" si="35"/>
        <v>0</v>
      </c>
      <c r="O99" s="113">
        <f t="shared" si="35"/>
        <v>0</v>
      </c>
      <c r="P99" s="126"/>
      <c r="Q99" s="89"/>
    </row>
    <row r="100" spans="2:26" ht="18.75" customHeight="1" x14ac:dyDescent="0.2">
      <c r="B100" s="96" t="s">
        <v>32</v>
      </c>
      <c r="C100" s="27" t="s">
        <v>43</v>
      </c>
      <c r="D100" s="110">
        <f>D92*$P$100</f>
        <v>0</v>
      </c>
      <c r="E100" s="112">
        <f t="shared" ref="E100:O100" si="37">E92*$P$100</f>
        <v>0</v>
      </c>
      <c r="F100" s="112">
        <f t="shared" si="37"/>
        <v>0</v>
      </c>
      <c r="G100" s="112">
        <f t="shared" si="37"/>
        <v>0</v>
      </c>
      <c r="H100" s="112">
        <f t="shared" si="37"/>
        <v>0</v>
      </c>
      <c r="I100" s="112">
        <f t="shared" si="37"/>
        <v>0</v>
      </c>
      <c r="J100" s="112">
        <f t="shared" si="37"/>
        <v>0</v>
      </c>
      <c r="K100" s="112">
        <f t="shared" si="37"/>
        <v>0</v>
      </c>
      <c r="L100" s="112">
        <f t="shared" si="37"/>
        <v>0</v>
      </c>
      <c r="M100" s="112">
        <f t="shared" si="37"/>
        <v>0</v>
      </c>
      <c r="N100" s="112">
        <f t="shared" si="37"/>
        <v>0</v>
      </c>
      <c r="O100" s="113">
        <f t="shared" si="37"/>
        <v>0</v>
      </c>
      <c r="P100" s="163"/>
      <c r="Q100" s="89"/>
    </row>
    <row r="101" spans="2:26" ht="18.75" customHeight="1" thickBot="1" x14ac:dyDescent="0.25">
      <c r="B101" s="167" t="s">
        <v>85</v>
      </c>
      <c r="C101" s="168" t="s">
        <v>86</v>
      </c>
      <c r="D101" s="169">
        <f>D86*$P101</f>
        <v>0</v>
      </c>
      <c r="E101" s="170">
        <f t="shared" ref="E101:O101" si="38">E86*$P101</f>
        <v>0</v>
      </c>
      <c r="F101" s="171">
        <f t="shared" si="38"/>
        <v>0</v>
      </c>
      <c r="G101" s="171">
        <f t="shared" si="38"/>
        <v>0</v>
      </c>
      <c r="H101" s="171">
        <f t="shared" si="38"/>
        <v>0</v>
      </c>
      <c r="I101" s="171">
        <f t="shared" si="38"/>
        <v>0</v>
      </c>
      <c r="J101" s="171">
        <f t="shared" si="38"/>
        <v>0</v>
      </c>
      <c r="K101" s="171">
        <f t="shared" si="38"/>
        <v>0</v>
      </c>
      <c r="L101" s="171">
        <f t="shared" si="38"/>
        <v>0</v>
      </c>
      <c r="M101" s="171">
        <f t="shared" si="38"/>
        <v>0</v>
      </c>
      <c r="N101" s="171">
        <f t="shared" si="38"/>
        <v>0</v>
      </c>
      <c r="O101" s="172">
        <f t="shared" si="38"/>
        <v>0</v>
      </c>
      <c r="P101" s="163"/>
      <c r="Q101" s="86"/>
      <c r="R101" s="11"/>
      <c r="S101" s="11"/>
      <c r="T101" s="11"/>
      <c r="U101" s="11"/>
      <c r="V101" s="11"/>
      <c r="W101" s="11"/>
      <c r="X101" s="11"/>
      <c r="Y101" s="11"/>
      <c r="Z101" s="11"/>
    </row>
    <row r="102" spans="2:26" ht="18.75" customHeight="1" thickBot="1" x14ac:dyDescent="0.25">
      <c r="B102" s="159" t="s">
        <v>106</v>
      </c>
      <c r="C102" s="160" t="s">
        <v>87</v>
      </c>
      <c r="D102" s="164">
        <f>INT(SUM(D96:D100)-D101)</f>
        <v>0</v>
      </c>
      <c r="E102" s="164">
        <f t="shared" ref="E102" si="39">INT(SUM(E96:E100)-E101)</f>
        <v>0</v>
      </c>
      <c r="F102" s="165">
        <f t="shared" ref="F102" si="40">INT(SUM(F96:F100)-F101)</f>
        <v>0</v>
      </c>
      <c r="G102" s="165">
        <f t="shared" ref="G102" si="41">INT(SUM(G96:G100)-G101)</f>
        <v>0</v>
      </c>
      <c r="H102" s="165">
        <f t="shared" ref="H102" si="42">INT(SUM(H96:H100)-H101)</f>
        <v>0</v>
      </c>
      <c r="I102" s="165">
        <f t="shared" ref="I102" si="43">INT(SUM(I96:I100)-I101)</f>
        <v>0</v>
      </c>
      <c r="J102" s="165">
        <f t="shared" ref="J102" si="44">INT(SUM(J96:J100)-J101)</f>
        <v>0</v>
      </c>
      <c r="K102" s="165">
        <f t="shared" ref="K102" si="45">INT(SUM(K96:K100)-K101)</f>
        <v>0</v>
      </c>
      <c r="L102" s="165">
        <f>INT(SUM(L96:L100)-L101)</f>
        <v>0</v>
      </c>
      <c r="M102" s="165">
        <f t="shared" ref="M102" si="46">INT(SUM(M96:M100)-M101)</f>
        <v>0</v>
      </c>
      <c r="N102" s="165">
        <f>INT(SUM(N96:N100)-N101)</f>
        <v>0</v>
      </c>
      <c r="O102" s="165">
        <f>INT(SUM(O96:O100)-O101)</f>
        <v>0</v>
      </c>
      <c r="P102" s="103">
        <f>SUM(D102:O102)</f>
        <v>0</v>
      </c>
      <c r="Q102" s="87"/>
      <c r="R102" s="11"/>
      <c r="S102" s="11"/>
      <c r="T102" s="11"/>
      <c r="U102" s="11"/>
      <c r="V102" s="11"/>
      <c r="W102" s="11"/>
      <c r="X102" s="11"/>
      <c r="Y102" s="11"/>
      <c r="Z102" s="11"/>
    </row>
    <row r="103" spans="2:26" s="13" customFormat="1" ht="17.25" customHeight="1" x14ac:dyDescent="0.2">
      <c r="B103" s="17"/>
      <c r="C103" s="102" t="s">
        <v>38</v>
      </c>
      <c r="D103" s="17"/>
      <c r="E103" s="17"/>
      <c r="F103" s="17"/>
      <c r="G103" s="17"/>
      <c r="H103" s="17"/>
      <c r="I103" s="17"/>
      <c r="J103" s="17"/>
      <c r="K103" s="17"/>
      <c r="L103" s="17"/>
      <c r="M103" s="17"/>
      <c r="N103" s="17"/>
      <c r="O103" s="34"/>
      <c r="P103" s="104"/>
      <c r="Q103" s="61"/>
    </row>
    <row r="104" spans="2:26" ht="18" customHeight="1" x14ac:dyDescent="0.2">
      <c r="B104" s="36" t="s">
        <v>124</v>
      </c>
      <c r="D104" s="37"/>
      <c r="E104" s="37"/>
      <c r="H104" s="206">
        <v>45931</v>
      </c>
      <c r="I104" s="206"/>
      <c r="J104" s="38" t="s">
        <v>0</v>
      </c>
      <c r="K104" s="207">
        <v>46295</v>
      </c>
      <c r="L104" s="207"/>
      <c r="M104" s="39"/>
      <c r="N104" s="39"/>
      <c r="P104" s="73" t="s">
        <v>97</v>
      </c>
      <c r="Q104" s="78"/>
    </row>
    <row r="105" spans="2:26" s="13" customFormat="1" ht="12" customHeight="1" x14ac:dyDescent="0.2">
      <c r="B105" s="229" t="s">
        <v>67</v>
      </c>
      <c r="C105" s="229"/>
      <c r="D105" s="229"/>
      <c r="E105" s="229"/>
      <c r="F105" s="229"/>
      <c r="G105" s="229"/>
      <c r="H105" s="229"/>
      <c r="I105" s="229"/>
      <c r="J105" s="229"/>
      <c r="K105" s="229"/>
      <c r="L105" s="229"/>
      <c r="M105" s="229"/>
      <c r="N105" s="229"/>
      <c r="O105" s="229"/>
      <c r="P105" s="229"/>
      <c r="Q105" s="129"/>
    </row>
    <row r="106" spans="2:26" s="13" customFormat="1" ht="12" customHeight="1" x14ac:dyDescent="0.2">
      <c r="B106" s="229"/>
      <c r="C106" s="229"/>
      <c r="D106" s="229"/>
      <c r="E106" s="229"/>
      <c r="F106" s="229"/>
      <c r="G106" s="229"/>
      <c r="H106" s="229"/>
      <c r="I106" s="229"/>
      <c r="J106" s="229"/>
      <c r="K106" s="229"/>
      <c r="L106" s="229"/>
      <c r="M106" s="229"/>
      <c r="N106" s="229"/>
      <c r="O106" s="229"/>
      <c r="P106" s="229"/>
      <c r="Q106" s="129"/>
    </row>
    <row r="107" spans="2:26" s="13" customFormat="1" ht="18.75" customHeight="1" thickBot="1" x14ac:dyDescent="0.25">
      <c r="B107" s="130">
        <v>5</v>
      </c>
      <c r="C107" s="101"/>
      <c r="D107" s="17"/>
      <c r="E107" s="17"/>
      <c r="F107" s="17"/>
      <c r="G107" s="17"/>
      <c r="H107" s="17"/>
      <c r="I107" s="17"/>
      <c r="J107" s="17"/>
      <c r="K107" s="17"/>
      <c r="L107" s="17"/>
      <c r="M107" s="17"/>
      <c r="N107" s="17"/>
      <c r="O107" s="34"/>
      <c r="P107" s="61"/>
      <c r="Q107" s="61"/>
    </row>
    <row r="108" spans="2:26" s="13" customFormat="1" ht="21" customHeight="1" x14ac:dyDescent="0.2">
      <c r="B108" s="208" t="s">
        <v>71</v>
      </c>
      <c r="C108" s="57" t="s">
        <v>135</v>
      </c>
      <c r="D108" s="42"/>
      <c r="E108" s="42"/>
      <c r="F108" s="42"/>
      <c r="G108" s="46"/>
      <c r="H108" s="47" t="s">
        <v>45</v>
      </c>
      <c r="I108" s="210">
        <v>47</v>
      </c>
      <c r="J108" s="210"/>
      <c r="K108" s="211" t="s">
        <v>47</v>
      </c>
      <c r="L108" s="211"/>
      <c r="M108" s="48" t="s">
        <v>111</v>
      </c>
      <c r="N108" s="42"/>
      <c r="O108" s="47" t="s">
        <v>90</v>
      </c>
      <c r="P108" s="176" t="s">
        <v>112</v>
      </c>
      <c r="Q108" s="76"/>
    </row>
    <row r="109" spans="2:26" s="13" customFormat="1" ht="27.75" customHeight="1" thickBot="1" x14ac:dyDescent="0.25">
      <c r="B109" s="209"/>
      <c r="C109" s="51"/>
      <c r="D109" s="60"/>
      <c r="E109" s="43"/>
      <c r="F109" s="43"/>
      <c r="G109" s="49"/>
      <c r="H109" s="44" t="s">
        <v>44</v>
      </c>
      <c r="I109" s="212">
        <v>200</v>
      </c>
      <c r="J109" s="212"/>
      <c r="K109" s="213" t="s">
        <v>46</v>
      </c>
      <c r="L109" s="213"/>
      <c r="M109" s="137">
        <v>200</v>
      </c>
      <c r="N109" s="43"/>
      <c r="O109" s="43"/>
      <c r="P109" s="45"/>
      <c r="Q109" s="41"/>
    </row>
    <row r="110" spans="2:26" ht="18.75" customHeight="1" x14ac:dyDescent="0.2">
      <c r="B110" s="204" t="s">
        <v>1</v>
      </c>
      <c r="C110" s="204" t="s">
        <v>2</v>
      </c>
      <c r="D110" s="225" t="s">
        <v>108</v>
      </c>
      <c r="E110" s="218"/>
      <c r="F110" s="218"/>
      <c r="G110" s="218"/>
      <c r="H110" s="218"/>
      <c r="I110" s="218"/>
      <c r="J110" s="218"/>
      <c r="K110" s="218"/>
      <c r="L110" s="226"/>
      <c r="M110" s="217" t="s">
        <v>103</v>
      </c>
      <c r="N110" s="218"/>
      <c r="O110" s="219"/>
      <c r="P110" s="204" t="s">
        <v>22</v>
      </c>
      <c r="Q110" s="79"/>
    </row>
    <row r="111" spans="2:26" ht="18.75" customHeight="1" thickBot="1" x14ac:dyDescent="0.25">
      <c r="B111" s="205"/>
      <c r="C111" s="205"/>
      <c r="D111" s="24" t="s">
        <v>21</v>
      </c>
      <c r="E111" s="24" t="s">
        <v>101</v>
      </c>
      <c r="F111" s="24" t="s">
        <v>100</v>
      </c>
      <c r="G111" s="24" t="s">
        <v>98</v>
      </c>
      <c r="H111" s="24" t="s">
        <v>14</v>
      </c>
      <c r="I111" s="24" t="s">
        <v>15</v>
      </c>
      <c r="J111" s="24" t="s">
        <v>16</v>
      </c>
      <c r="K111" s="24" t="s">
        <v>17</v>
      </c>
      <c r="L111" s="24" t="s">
        <v>18</v>
      </c>
      <c r="M111" s="24" t="s">
        <v>19</v>
      </c>
      <c r="N111" s="24" t="s">
        <v>20</v>
      </c>
      <c r="O111" s="26" t="s">
        <v>102</v>
      </c>
      <c r="P111" s="222"/>
      <c r="Q111" s="21"/>
    </row>
    <row r="112" spans="2:26" ht="18.75" customHeight="1" x14ac:dyDescent="0.2">
      <c r="B112" s="93" t="s">
        <v>33</v>
      </c>
      <c r="C112" s="22" t="s">
        <v>4</v>
      </c>
      <c r="D112" s="2">
        <v>19064</v>
      </c>
      <c r="E112" s="2">
        <v>17660</v>
      </c>
      <c r="F112" s="2">
        <v>12088</v>
      </c>
      <c r="G112" s="2">
        <v>6072</v>
      </c>
      <c r="H112" s="2">
        <v>6452</v>
      </c>
      <c r="I112" s="2">
        <v>6535</v>
      </c>
      <c r="J112" s="2">
        <v>6909</v>
      </c>
      <c r="K112" s="2">
        <v>6863</v>
      </c>
      <c r="L112" s="2">
        <v>6411</v>
      </c>
      <c r="M112" s="2">
        <v>5756</v>
      </c>
      <c r="N112" s="2">
        <v>5204</v>
      </c>
      <c r="O112" s="2">
        <v>6400</v>
      </c>
      <c r="P112" s="25" t="s">
        <v>136</v>
      </c>
      <c r="Q112" s="80"/>
    </row>
    <row r="113" spans="2:26" ht="18.75" customHeight="1" x14ac:dyDescent="0.2">
      <c r="B113" s="94" t="s">
        <v>61</v>
      </c>
      <c r="C113" s="23" t="s">
        <v>5</v>
      </c>
      <c r="D113" s="4">
        <v>47</v>
      </c>
      <c r="E113" s="4">
        <v>47</v>
      </c>
      <c r="F113" s="5">
        <v>47</v>
      </c>
      <c r="G113" s="5">
        <v>47</v>
      </c>
      <c r="H113" s="5">
        <v>47</v>
      </c>
      <c r="I113" s="5">
        <v>47</v>
      </c>
      <c r="J113" s="5">
        <v>47</v>
      </c>
      <c r="K113" s="5">
        <v>47</v>
      </c>
      <c r="L113" s="5">
        <v>47</v>
      </c>
      <c r="M113" s="5">
        <v>47</v>
      </c>
      <c r="N113" s="5">
        <v>47</v>
      </c>
      <c r="O113" s="5">
        <v>47</v>
      </c>
      <c r="P113" s="50"/>
      <c r="Q113" s="80"/>
    </row>
    <row r="114" spans="2:26" ht="18.75" customHeight="1" x14ac:dyDescent="0.2">
      <c r="B114" s="95" t="s">
        <v>65</v>
      </c>
      <c r="C114" s="69"/>
      <c r="D114" s="131">
        <v>47</v>
      </c>
      <c r="E114" s="67">
        <v>46</v>
      </c>
      <c r="F114" s="67">
        <v>46</v>
      </c>
      <c r="G114" s="67">
        <v>46</v>
      </c>
      <c r="H114" s="67">
        <v>46</v>
      </c>
      <c r="I114" s="67">
        <v>46</v>
      </c>
      <c r="J114" s="67">
        <v>46</v>
      </c>
      <c r="K114" s="67">
        <v>46</v>
      </c>
      <c r="L114" s="67">
        <v>46</v>
      </c>
      <c r="M114" s="67">
        <v>46</v>
      </c>
      <c r="N114" s="67">
        <v>46</v>
      </c>
      <c r="O114" s="132">
        <v>46</v>
      </c>
      <c r="P114" s="50" t="s">
        <v>137</v>
      </c>
      <c r="Q114" s="80"/>
    </row>
    <row r="115" spans="2:26" ht="18.75" customHeight="1" x14ac:dyDescent="0.2">
      <c r="B115" s="96" t="s">
        <v>63</v>
      </c>
      <c r="C115" s="54" t="s">
        <v>6</v>
      </c>
      <c r="D115" s="131">
        <v>98</v>
      </c>
      <c r="E115" s="67">
        <v>98</v>
      </c>
      <c r="F115" s="67">
        <v>98</v>
      </c>
      <c r="G115" s="67">
        <v>99</v>
      </c>
      <c r="H115" s="67">
        <v>99</v>
      </c>
      <c r="I115" s="67">
        <v>99</v>
      </c>
      <c r="J115" s="67">
        <v>99</v>
      </c>
      <c r="K115" s="67">
        <v>99</v>
      </c>
      <c r="L115" s="67">
        <v>99</v>
      </c>
      <c r="M115" s="67">
        <v>99</v>
      </c>
      <c r="N115" s="67">
        <v>99</v>
      </c>
      <c r="O115" s="132">
        <v>99</v>
      </c>
      <c r="P115" s="68"/>
      <c r="Q115" s="82"/>
    </row>
    <row r="116" spans="2:26" ht="18.75" customHeight="1" thickBot="1" x14ac:dyDescent="0.25">
      <c r="B116" s="97" t="s">
        <v>64</v>
      </c>
      <c r="C116" s="70"/>
      <c r="D116" s="131">
        <v>98</v>
      </c>
      <c r="E116" s="67">
        <v>98</v>
      </c>
      <c r="F116" s="67">
        <v>98</v>
      </c>
      <c r="G116" s="67">
        <v>99</v>
      </c>
      <c r="H116" s="67">
        <v>99</v>
      </c>
      <c r="I116" s="67">
        <v>99</v>
      </c>
      <c r="J116" s="67">
        <v>99</v>
      </c>
      <c r="K116" s="67">
        <v>99</v>
      </c>
      <c r="L116" s="67">
        <v>99</v>
      </c>
      <c r="M116" s="67">
        <v>99</v>
      </c>
      <c r="N116" s="67">
        <v>99</v>
      </c>
      <c r="O116" s="132">
        <v>99</v>
      </c>
      <c r="P116" s="66" t="s">
        <v>138</v>
      </c>
      <c r="Q116" s="82"/>
    </row>
    <row r="117" spans="2:26" ht="18.75" customHeight="1" x14ac:dyDescent="0.2">
      <c r="B117" s="93" t="s">
        <v>27</v>
      </c>
      <c r="C117" s="22" t="s">
        <v>7</v>
      </c>
      <c r="D117" s="133">
        <v>0</v>
      </c>
      <c r="E117" s="2">
        <v>0</v>
      </c>
      <c r="F117" s="3">
        <v>0</v>
      </c>
      <c r="G117" s="3">
        <v>0</v>
      </c>
      <c r="H117" s="3">
        <v>0</v>
      </c>
      <c r="I117" s="3">
        <v>0</v>
      </c>
      <c r="J117" s="3">
        <v>262</v>
      </c>
      <c r="K117" s="3">
        <v>461</v>
      </c>
      <c r="L117" s="3">
        <v>342</v>
      </c>
      <c r="M117" s="3">
        <v>0</v>
      </c>
      <c r="N117" s="3">
        <v>0</v>
      </c>
      <c r="O117" s="134">
        <v>0</v>
      </c>
      <c r="P117" s="223" t="s">
        <v>107</v>
      </c>
      <c r="Q117" s="83"/>
    </row>
    <row r="118" spans="2:26" ht="18.75" customHeight="1" x14ac:dyDescent="0.2">
      <c r="B118" s="94" t="s">
        <v>28</v>
      </c>
      <c r="C118" s="23" t="s">
        <v>23</v>
      </c>
      <c r="D118" s="28">
        <v>9215</v>
      </c>
      <c r="E118" s="8">
        <v>9568</v>
      </c>
      <c r="F118" s="9">
        <v>6871</v>
      </c>
      <c r="G118" s="9">
        <v>3476</v>
      </c>
      <c r="H118" s="7">
        <v>3124</v>
      </c>
      <c r="I118" s="7">
        <v>4147</v>
      </c>
      <c r="J118" s="7">
        <v>4182</v>
      </c>
      <c r="K118" s="9">
        <v>4033</v>
      </c>
      <c r="L118" s="9">
        <v>3558</v>
      </c>
      <c r="M118" s="9">
        <v>3408</v>
      </c>
      <c r="N118" s="9">
        <v>2417</v>
      </c>
      <c r="O118" s="29">
        <v>2362</v>
      </c>
      <c r="P118" s="224"/>
      <c r="Q118" s="83"/>
    </row>
    <row r="119" spans="2:26" ht="18.75" customHeight="1" x14ac:dyDescent="0.2">
      <c r="B119" s="96" t="s">
        <v>29</v>
      </c>
      <c r="C119" s="54" t="s">
        <v>24</v>
      </c>
      <c r="D119" s="30">
        <v>9849</v>
      </c>
      <c r="E119" s="53">
        <v>8092</v>
      </c>
      <c r="F119" s="7">
        <v>5217</v>
      </c>
      <c r="G119" s="7">
        <v>2596</v>
      </c>
      <c r="H119" s="7">
        <v>3328</v>
      </c>
      <c r="I119" s="7">
        <v>2388</v>
      </c>
      <c r="J119" s="7">
        <v>2465</v>
      </c>
      <c r="K119" s="7">
        <v>2369</v>
      </c>
      <c r="L119" s="7">
        <v>2511</v>
      </c>
      <c r="M119" s="7">
        <v>2348</v>
      </c>
      <c r="N119" s="7">
        <v>2787</v>
      </c>
      <c r="O119" s="31">
        <v>4038</v>
      </c>
      <c r="P119" s="224"/>
      <c r="Q119" s="83"/>
    </row>
    <row r="120" spans="2:26" ht="18.75" customHeight="1" x14ac:dyDescent="0.2">
      <c r="B120" s="99" t="s">
        <v>48</v>
      </c>
      <c r="C120" s="72"/>
      <c r="D120" s="30">
        <v>46</v>
      </c>
      <c r="E120" s="53">
        <v>46</v>
      </c>
      <c r="F120" s="7">
        <v>45</v>
      </c>
      <c r="G120" s="7">
        <v>45</v>
      </c>
      <c r="H120" s="7">
        <v>45</v>
      </c>
      <c r="I120" s="7">
        <v>43</v>
      </c>
      <c r="J120" s="7">
        <v>42</v>
      </c>
      <c r="K120" s="7">
        <v>42</v>
      </c>
      <c r="L120" s="7">
        <v>43</v>
      </c>
      <c r="M120" s="7">
        <v>44</v>
      </c>
      <c r="N120" s="7">
        <v>45</v>
      </c>
      <c r="O120" s="31">
        <v>45</v>
      </c>
      <c r="P120" s="224"/>
      <c r="Q120" s="83"/>
    </row>
    <row r="121" spans="2:26" ht="18.75" customHeight="1" thickBot="1" x14ac:dyDescent="0.25">
      <c r="B121" s="97" t="s">
        <v>49</v>
      </c>
      <c r="C121" s="70"/>
      <c r="D121" s="59">
        <v>55.7</v>
      </c>
      <c r="E121" s="58">
        <v>55.2</v>
      </c>
      <c r="F121" s="56">
        <v>36.1</v>
      </c>
      <c r="G121" s="56">
        <v>18.7</v>
      </c>
      <c r="H121" s="56">
        <v>19.3</v>
      </c>
      <c r="I121" s="56">
        <v>21.1</v>
      </c>
      <c r="J121" s="56">
        <v>22.1</v>
      </c>
      <c r="K121" s="56">
        <v>22</v>
      </c>
      <c r="L121" s="56">
        <v>20.7</v>
      </c>
      <c r="M121" s="56">
        <v>17.600000000000001</v>
      </c>
      <c r="N121" s="56">
        <v>16.100000000000001</v>
      </c>
      <c r="O121" s="55">
        <v>19.100000000000001</v>
      </c>
      <c r="P121" s="66" t="s">
        <v>139</v>
      </c>
      <c r="Q121" s="82"/>
    </row>
    <row r="122" spans="2:26" ht="18.75" customHeight="1" thickBot="1" x14ac:dyDescent="0.25">
      <c r="B122" s="214" t="s">
        <v>8</v>
      </c>
      <c r="C122" s="216"/>
      <c r="D122" s="214" t="s">
        <v>9</v>
      </c>
      <c r="E122" s="215"/>
      <c r="F122" s="215"/>
      <c r="G122" s="215"/>
      <c r="H122" s="215"/>
      <c r="I122" s="215"/>
      <c r="J122" s="215"/>
      <c r="K122" s="215"/>
      <c r="L122" s="215"/>
      <c r="M122" s="215"/>
      <c r="N122" s="215"/>
      <c r="O122" s="216"/>
      <c r="P122" s="52" t="s">
        <v>37</v>
      </c>
      <c r="Q122" s="84"/>
    </row>
    <row r="123" spans="2:26" ht="18.75" customHeight="1" x14ac:dyDescent="0.2">
      <c r="B123" s="93" t="s">
        <v>30</v>
      </c>
      <c r="C123" s="100" t="s">
        <v>39</v>
      </c>
      <c r="D123" s="122">
        <f>ROUNDDOWN(D113*$P$123*(1.85-D115/100),2)</f>
        <v>0</v>
      </c>
      <c r="E123" s="109">
        <f t="shared" ref="E123:O123" si="47">ROUNDDOWN(E113*$P$123*(1.85-E115/100),2)</f>
        <v>0</v>
      </c>
      <c r="F123" s="109">
        <f t="shared" si="47"/>
        <v>0</v>
      </c>
      <c r="G123" s="109">
        <f t="shared" si="47"/>
        <v>0</v>
      </c>
      <c r="H123" s="109">
        <f t="shared" si="47"/>
        <v>0</v>
      </c>
      <c r="I123" s="109">
        <f t="shared" si="47"/>
        <v>0</v>
      </c>
      <c r="J123" s="109">
        <f t="shared" si="47"/>
        <v>0</v>
      </c>
      <c r="K123" s="109">
        <f t="shared" si="47"/>
        <v>0</v>
      </c>
      <c r="L123" s="109">
        <f t="shared" si="47"/>
        <v>0</v>
      </c>
      <c r="M123" s="109">
        <f t="shared" si="47"/>
        <v>0</v>
      </c>
      <c r="N123" s="109">
        <f t="shared" si="47"/>
        <v>0</v>
      </c>
      <c r="O123" s="123">
        <f t="shared" si="47"/>
        <v>0</v>
      </c>
      <c r="P123" s="125"/>
      <c r="Q123" s="88"/>
    </row>
    <row r="124" spans="2:26" ht="18.75" customHeight="1" x14ac:dyDescent="0.2">
      <c r="B124" s="96" t="s">
        <v>31</v>
      </c>
      <c r="C124" s="27" t="s">
        <v>25</v>
      </c>
      <c r="D124" s="114"/>
      <c r="E124" s="116"/>
      <c r="F124" s="116"/>
      <c r="G124" s="116"/>
      <c r="H124" s="116"/>
      <c r="I124" s="116"/>
      <c r="J124" s="112">
        <f t="shared" ref="J124:K124" si="48">J117*$P$124</f>
        <v>0</v>
      </c>
      <c r="K124" s="112">
        <f t="shared" si="48"/>
        <v>0</v>
      </c>
      <c r="L124" s="112">
        <f>L117*$P$124</f>
        <v>0</v>
      </c>
      <c r="M124" s="116"/>
      <c r="N124" s="116"/>
      <c r="O124" s="117"/>
      <c r="P124" s="126"/>
      <c r="Q124" s="89"/>
    </row>
    <row r="125" spans="2:26" ht="18.75" customHeight="1" x14ac:dyDescent="0.2">
      <c r="B125" s="96" t="s">
        <v>40</v>
      </c>
      <c r="C125" s="27" t="s">
        <v>26</v>
      </c>
      <c r="D125" s="114"/>
      <c r="E125" s="116"/>
      <c r="F125" s="116"/>
      <c r="G125" s="116"/>
      <c r="H125" s="116"/>
      <c r="I125" s="116"/>
      <c r="J125" s="112">
        <f>J118*$P$125</f>
        <v>0</v>
      </c>
      <c r="K125" s="112">
        <f t="shared" ref="K125:L125" si="49">K118*$P$125</f>
        <v>0</v>
      </c>
      <c r="L125" s="112">
        <f t="shared" si="49"/>
        <v>0</v>
      </c>
      <c r="M125" s="116"/>
      <c r="N125" s="116"/>
      <c r="O125" s="117"/>
      <c r="P125" s="126"/>
      <c r="Q125" s="89"/>
    </row>
    <row r="126" spans="2:26" ht="18.75" customHeight="1" x14ac:dyDescent="0.2">
      <c r="B126" s="96" t="s">
        <v>41</v>
      </c>
      <c r="C126" s="27" t="s">
        <v>42</v>
      </c>
      <c r="D126" s="110">
        <f>D118*$P$126</f>
        <v>0</v>
      </c>
      <c r="E126" s="111">
        <f t="shared" ref="E126:O126" si="50">E118*$P$126</f>
        <v>0</v>
      </c>
      <c r="F126" s="112">
        <f t="shared" si="50"/>
        <v>0</v>
      </c>
      <c r="G126" s="112">
        <f>G118*$P$126</f>
        <v>0</v>
      </c>
      <c r="H126" s="112">
        <f t="shared" ref="H126:I126" si="51">H118*$P$126</f>
        <v>0</v>
      </c>
      <c r="I126" s="112">
        <f t="shared" si="51"/>
        <v>0</v>
      </c>
      <c r="J126" s="116"/>
      <c r="K126" s="116"/>
      <c r="L126" s="116"/>
      <c r="M126" s="112">
        <f t="shared" si="50"/>
        <v>0</v>
      </c>
      <c r="N126" s="112">
        <f t="shared" si="50"/>
        <v>0</v>
      </c>
      <c r="O126" s="113">
        <f t="shared" si="50"/>
        <v>0</v>
      </c>
      <c r="P126" s="126"/>
      <c r="Q126" s="89"/>
    </row>
    <row r="127" spans="2:26" ht="18.75" customHeight="1" x14ac:dyDescent="0.2">
      <c r="B127" s="96" t="s">
        <v>32</v>
      </c>
      <c r="C127" s="27" t="s">
        <v>43</v>
      </c>
      <c r="D127" s="110">
        <f>D119*$P$127</f>
        <v>0</v>
      </c>
      <c r="E127" s="112">
        <f t="shared" ref="E127:O127" si="52">E119*$P$127</f>
        <v>0</v>
      </c>
      <c r="F127" s="112">
        <f t="shared" si="52"/>
        <v>0</v>
      </c>
      <c r="G127" s="112">
        <f t="shared" si="52"/>
        <v>0</v>
      </c>
      <c r="H127" s="112">
        <f t="shared" si="52"/>
        <v>0</v>
      </c>
      <c r="I127" s="112">
        <f t="shared" si="52"/>
        <v>0</v>
      </c>
      <c r="J127" s="112">
        <f t="shared" si="52"/>
        <v>0</v>
      </c>
      <c r="K127" s="112">
        <f t="shared" si="52"/>
        <v>0</v>
      </c>
      <c r="L127" s="112">
        <f t="shared" si="52"/>
        <v>0</v>
      </c>
      <c r="M127" s="112">
        <f t="shared" si="52"/>
        <v>0</v>
      </c>
      <c r="N127" s="112">
        <f t="shared" si="52"/>
        <v>0</v>
      </c>
      <c r="O127" s="113">
        <f t="shared" si="52"/>
        <v>0</v>
      </c>
      <c r="P127" s="163"/>
      <c r="Q127" s="89"/>
    </row>
    <row r="128" spans="2:26" ht="18.75" customHeight="1" thickBot="1" x14ac:dyDescent="0.25">
      <c r="B128" s="167" t="s">
        <v>85</v>
      </c>
      <c r="C128" s="168" t="s">
        <v>86</v>
      </c>
      <c r="D128" s="169">
        <f>D113*$P128</f>
        <v>0</v>
      </c>
      <c r="E128" s="170">
        <f t="shared" ref="E128:O128" si="53">E113*$P128</f>
        <v>0</v>
      </c>
      <c r="F128" s="171">
        <f t="shared" si="53"/>
        <v>0</v>
      </c>
      <c r="G128" s="171">
        <f t="shared" si="53"/>
        <v>0</v>
      </c>
      <c r="H128" s="171">
        <f t="shared" si="53"/>
        <v>0</v>
      </c>
      <c r="I128" s="171">
        <f t="shared" si="53"/>
        <v>0</v>
      </c>
      <c r="J128" s="171">
        <f t="shared" si="53"/>
        <v>0</v>
      </c>
      <c r="K128" s="171">
        <f t="shared" si="53"/>
        <v>0</v>
      </c>
      <c r="L128" s="171">
        <f t="shared" si="53"/>
        <v>0</v>
      </c>
      <c r="M128" s="171">
        <f t="shared" si="53"/>
        <v>0</v>
      </c>
      <c r="N128" s="171">
        <f t="shared" si="53"/>
        <v>0</v>
      </c>
      <c r="O128" s="172">
        <f t="shared" si="53"/>
        <v>0</v>
      </c>
      <c r="P128" s="163"/>
      <c r="Q128" s="86"/>
      <c r="R128" s="11"/>
      <c r="S128" s="11"/>
      <c r="T128" s="11"/>
      <c r="U128" s="11"/>
      <c r="V128" s="11"/>
      <c r="W128" s="11"/>
      <c r="X128" s="11"/>
      <c r="Y128" s="11"/>
      <c r="Z128" s="11"/>
    </row>
    <row r="129" spans="2:26" ht="18.75" customHeight="1" thickBot="1" x14ac:dyDescent="0.25">
      <c r="B129" s="159" t="s">
        <v>105</v>
      </c>
      <c r="C129" s="160" t="s">
        <v>87</v>
      </c>
      <c r="D129" s="164">
        <f>INT(SUM(D123:D127)-D128)</f>
        <v>0</v>
      </c>
      <c r="E129" s="164">
        <f t="shared" ref="E129" si="54">INT(SUM(E123:E127)-E128)</f>
        <v>0</v>
      </c>
      <c r="F129" s="165">
        <f t="shared" ref="F129" si="55">INT(SUM(F123:F127)-F128)</f>
        <v>0</v>
      </c>
      <c r="G129" s="165">
        <f t="shared" ref="G129" si="56">INT(SUM(G123:G127)-G128)</f>
        <v>0</v>
      </c>
      <c r="H129" s="165">
        <f t="shared" ref="H129" si="57">INT(SUM(H123:H127)-H128)</f>
        <v>0</v>
      </c>
      <c r="I129" s="165">
        <f t="shared" ref="I129" si="58">INT(SUM(I123:I127)-I128)</f>
        <v>0</v>
      </c>
      <c r="J129" s="165">
        <f t="shared" ref="J129" si="59">INT(SUM(J123:J127)-J128)</f>
        <v>0</v>
      </c>
      <c r="K129" s="165">
        <f t="shared" ref="K129" si="60">INT(SUM(K123:K127)-K128)</f>
        <v>0</v>
      </c>
      <c r="L129" s="165">
        <f>INT(SUM(L123:L127)-L128)</f>
        <v>0</v>
      </c>
      <c r="M129" s="165">
        <f t="shared" ref="M129" si="61">INT(SUM(M123:M127)-M128)</f>
        <v>0</v>
      </c>
      <c r="N129" s="165">
        <f>INT(SUM(N123:N127)-N128)</f>
        <v>0</v>
      </c>
      <c r="O129" s="165">
        <f>INT(SUM(O123:O127)-O128)</f>
        <v>0</v>
      </c>
      <c r="P129" s="103">
        <f>SUM(D129:O129)</f>
        <v>0</v>
      </c>
      <c r="Q129" s="87"/>
      <c r="R129" s="11"/>
      <c r="S129" s="11"/>
      <c r="T129" s="11"/>
      <c r="U129" s="11"/>
      <c r="V129" s="11"/>
      <c r="W129" s="11"/>
      <c r="X129" s="11"/>
      <c r="Y129" s="11"/>
      <c r="Z129" s="11"/>
    </row>
    <row r="130" spans="2:26" s="13" customFormat="1" ht="21" customHeight="1" x14ac:dyDescent="0.2">
      <c r="B130" s="17"/>
      <c r="C130" s="102" t="s">
        <v>38</v>
      </c>
      <c r="D130" s="17"/>
      <c r="E130" s="17"/>
      <c r="F130" s="17"/>
      <c r="G130" s="17"/>
      <c r="H130" s="17"/>
      <c r="I130" s="17"/>
      <c r="J130" s="17"/>
      <c r="K130" s="17"/>
      <c r="L130" s="17"/>
      <c r="M130" s="17"/>
      <c r="N130" s="17"/>
      <c r="O130" s="34"/>
      <c r="P130" s="104"/>
      <c r="Q130" s="61"/>
    </row>
    <row r="131" spans="2:26" s="13" customFormat="1" ht="21.75" customHeight="1" thickBot="1" x14ac:dyDescent="0.25">
      <c r="B131" s="130">
        <v>6</v>
      </c>
      <c r="C131" s="101"/>
      <c r="D131" s="17"/>
      <c r="E131" s="17"/>
      <c r="F131" s="17"/>
      <c r="G131" s="17"/>
      <c r="H131" s="17"/>
      <c r="I131" s="17"/>
      <c r="J131" s="17"/>
      <c r="K131" s="17"/>
      <c r="L131" s="17"/>
      <c r="M131" s="17"/>
      <c r="N131" s="17"/>
      <c r="O131" s="34"/>
      <c r="P131" s="61"/>
      <c r="Q131" s="61"/>
    </row>
    <row r="132" spans="2:26" s="13" customFormat="1" ht="21" customHeight="1" x14ac:dyDescent="0.2">
      <c r="B132" s="208" t="s">
        <v>69</v>
      </c>
      <c r="C132" s="57" t="s">
        <v>140</v>
      </c>
      <c r="D132" s="42"/>
      <c r="E132" s="42"/>
      <c r="F132" s="42"/>
      <c r="G132" s="46"/>
      <c r="H132" s="47" t="s">
        <v>45</v>
      </c>
      <c r="I132" s="210">
        <v>95</v>
      </c>
      <c r="J132" s="210"/>
      <c r="K132" s="211" t="s">
        <v>47</v>
      </c>
      <c r="L132" s="211"/>
      <c r="M132" s="48" t="s">
        <v>111</v>
      </c>
      <c r="N132" s="42"/>
      <c r="O132" s="47" t="s">
        <v>90</v>
      </c>
      <c r="P132" s="176" t="s">
        <v>119</v>
      </c>
      <c r="Q132" s="76"/>
    </row>
    <row r="133" spans="2:26" s="13" customFormat="1" ht="23.25" customHeight="1" thickBot="1" x14ac:dyDescent="0.25">
      <c r="B133" s="209"/>
      <c r="C133" s="51"/>
      <c r="D133" s="60"/>
      <c r="E133" s="43"/>
      <c r="F133" s="43"/>
      <c r="G133" s="49"/>
      <c r="H133" s="44" t="s">
        <v>44</v>
      </c>
      <c r="I133" s="212">
        <v>500</v>
      </c>
      <c r="J133" s="212"/>
      <c r="K133" s="213" t="s">
        <v>46</v>
      </c>
      <c r="L133" s="213"/>
      <c r="M133" s="137">
        <v>400</v>
      </c>
      <c r="N133" s="43"/>
      <c r="O133" s="43"/>
      <c r="P133" s="45"/>
      <c r="Q133" s="41"/>
    </row>
    <row r="134" spans="2:26" ht="18.75" customHeight="1" x14ac:dyDescent="0.2">
      <c r="B134" s="204" t="s">
        <v>1</v>
      </c>
      <c r="C134" s="204" t="s">
        <v>2</v>
      </c>
      <c r="D134" s="225" t="s">
        <v>108</v>
      </c>
      <c r="E134" s="218"/>
      <c r="F134" s="218"/>
      <c r="G134" s="218"/>
      <c r="H134" s="218"/>
      <c r="I134" s="218"/>
      <c r="J134" s="218"/>
      <c r="K134" s="218"/>
      <c r="L134" s="226"/>
      <c r="M134" s="217" t="s">
        <v>103</v>
      </c>
      <c r="N134" s="218"/>
      <c r="O134" s="219"/>
      <c r="P134" s="204" t="s">
        <v>22</v>
      </c>
      <c r="Q134" s="79"/>
    </row>
    <row r="135" spans="2:26" ht="18.75" customHeight="1" thickBot="1" x14ac:dyDescent="0.25">
      <c r="B135" s="205"/>
      <c r="C135" s="205"/>
      <c r="D135" s="24" t="s">
        <v>21</v>
      </c>
      <c r="E135" s="24" t="s">
        <v>101</v>
      </c>
      <c r="F135" s="24" t="s">
        <v>100</v>
      </c>
      <c r="G135" s="24" t="s">
        <v>98</v>
      </c>
      <c r="H135" s="24" t="s">
        <v>14</v>
      </c>
      <c r="I135" s="24" t="s">
        <v>15</v>
      </c>
      <c r="J135" s="24" t="s">
        <v>16</v>
      </c>
      <c r="K135" s="24" t="s">
        <v>17</v>
      </c>
      <c r="L135" s="24" t="s">
        <v>18</v>
      </c>
      <c r="M135" s="24" t="s">
        <v>19</v>
      </c>
      <c r="N135" s="24" t="s">
        <v>20</v>
      </c>
      <c r="O135" s="26" t="s">
        <v>102</v>
      </c>
      <c r="P135" s="222"/>
      <c r="Q135" s="21"/>
    </row>
    <row r="136" spans="2:26" ht="18.75" customHeight="1" x14ac:dyDescent="0.2">
      <c r="B136" s="93" t="s">
        <v>33</v>
      </c>
      <c r="C136" s="22" t="s">
        <v>4</v>
      </c>
      <c r="D136" s="2">
        <v>46090</v>
      </c>
      <c r="E136" s="2">
        <v>43005</v>
      </c>
      <c r="F136" s="2">
        <v>30616</v>
      </c>
      <c r="G136" s="2">
        <v>23830</v>
      </c>
      <c r="H136" s="2">
        <v>25664</v>
      </c>
      <c r="I136" s="2">
        <v>20972</v>
      </c>
      <c r="J136" s="2">
        <v>21173</v>
      </c>
      <c r="K136" s="2">
        <v>20486</v>
      </c>
      <c r="L136" s="2">
        <v>16687</v>
      </c>
      <c r="M136" s="2">
        <v>15901</v>
      </c>
      <c r="N136" s="2">
        <v>14887</v>
      </c>
      <c r="O136" s="2">
        <v>17978</v>
      </c>
      <c r="P136" s="25" t="s">
        <v>141</v>
      </c>
      <c r="Q136" s="80"/>
    </row>
    <row r="137" spans="2:26" ht="18.75" customHeight="1" x14ac:dyDescent="0.2">
      <c r="B137" s="94" t="s">
        <v>61</v>
      </c>
      <c r="C137" s="23" t="s">
        <v>5</v>
      </c>
      <c r="D137" s="4">
        <v>95</v>
      </c>
      <c r="E137" s="4">
        <v>95</v>
      </c>
      <c r="F137" s="5">
        <v>95</v>
      </c>
      <c r="G137" s="5">
        <v>95</v>
      </c>
      <c r="H137" s="5">
        <v>95</v>
      </c>
      <c r="I137" s="5">
        <v>95</v>
      </c>
      <c r="J137" s="5">
        <v>95</v>
      </c>
      <c r="K137" s="5">
        <v>95</v>
      </c>
      <c r="L137" s="5">
        <v>95</v>
      </c>
      <c r="M137" s="5">
        <v>95</v>
      </c>
      <c r="N137" s="5">
        <v>95</v>
      </c>
      <c r="O137" s="5">
        <v>95</v>
      </c>
      <c r="P137" s="50"/>
      <c r="Q137" s="80"/>
    </row>
    <row r="138" spans="2:26" ht="18.75" customHeight="1" x14ac:dyDescent="0.2">
      <c r="B138" s="95" t="s">
        <v>65</v>
      </c>
      <c r="C138" s="69"/>
      <c r="D138" s="131">
        <v>95</v>
      </c>
      <c r="E138" s="67">
        <v>95</v>
      </c>
      <c r="F138" s="67">
        <v>95</v>
      </c>
      <c r="G138" s="67">
        <v>95</v>
      </c>
      <c r="H138" s="67">
        <v>95</v>
      </c>
      <c r="I138" s="67">
        <v>95</v>
      </c>
      <c r="J138" s="67">
        <v>95</v>
      </c>
      <c r="K138" s="67">
        <v>95</v>
      </c>
      <c r="L138" s="67">
        <v>95</v>
      </c>
      <c r="M138" s="67">
        <v>95</v>
      </c>
      <c r="N138" s="67">
        <v>92</v>
      </c>
      <c r="O138" s="132">
        <v>92</v>
      </c>
      <c r="P138" s="50" t="s">
        <v>142</v>
      </c>
      <c r="Q138" s="80"/>
    </row>
    <row r="139" spans="2:26" ht="18.75" customHeight="1" x14ac:dyDescent="0.2">
      <c r="B139" s="96" t="s">
        <v>66</v>
      </c>
      <c r="C139" s="54" t="s">
        <v>6</v>
      </c>
      <c r="D139" s="131">
        <v>100</v>
      </c>
      <c r="E139" s="67">
        <v>100</v>
      </c>
      <c r="F139" s="67">
        <v>100</v>
      </c>
      <c r="G139" s="67">
        <v>100</v>
      </c>
      <c r="H139" s="67">
        <v>100</v>
      </c>
      <c r="I139" s="67">
        <v>99</v>
      </c>
      <c r="J139" s="67">
        <v>99</v>
      </c>
      <c r="K139" s="67">
        <v>99</v>
      </c>
      <c r="L139" s="67">
        <v>99</v>
      </c>
      <c r="M139" s="67">
        <v>100</v>
      </c>
      <c r="N139" s="67">
        <v>100</v>
      </c>
      <c r="O139" s="132">
        <v>100</v>
      </c>
      <c r="P139" s="68"/>
      <c r="Q139" s="82"/>
    </row>
    <row r="140" spans="2:26" ht="18.75" customHeight="1" thickBot="1" x14ac:dyDescent="0.25">
      <c r="B140" s="97" t="s">
        <v>64</v>
      </c>
      <c r="C140" s="70"/>
      <c r="D140" s="131">
        <v>100</v>
      </c>
      <c r="E140" s="67">
        <v>100</v>
      </c>
      <c r="F140" s="67">
        <v>100</v>
      </c>
      <c r="G140" s="67">
        <v>100</v>
      </c>
      <c r="H140" s="67">
        <v>100</v>
      </c>
      <c r="I140" s="67">
        <v>99</v>
      </c>
      <c r="J140" s="67">
        <v>99</v>
      </c>
      <c r="K140" s="67">
        <v>99</v>
      </c>
      <c r="L140" s="67">
        <v>99</v>
      </c>
      <c r="M140" s="67">
        <v>100</v>
      </c>
      <c r="N140" s="67">
        <v>100</v>
      </c>
      <c r="O140" s="132">
        <v>100</v>
      </c>
      <c r="P140" s="66" t="s">
        <v>143</v>
      </c>
      <c r="Q140" s="82"/>
    </row>
    <row r="141" spans="2:26" ht="18.75" customHeight="1" x14ac:dyDescent="0.2">
      <c r="B141" s="93" t="s">
        <v>27</v>
      </c>
      <c r="C141" s="22" t="s">
        <v>7</v>
      </c>
      <c r="D141" s="133">
        <v>0</v>
      </c>
      <c r="E141" s="2">
        <v>0</v>
      </c>
      <c r="F141" s="3">
        <v>0</v>
      </c>
      <c r="G141" s="3">
        <v>0</v>
      </c>
      <c r="H141" s="3">
        <v>0</v>
      </c>
      <c r="I141" s="3">
        <v>0</v>
      </c>
      <c r="J141" s="3">
        <v>961</v>
      </c>
      <c r="K141" s="3">
        <v>1149</v>
      </c>
      <c r="L141" s="3">
        <v>655</v>
      </c>
      <c r="M141" s="3">
        <v>0</v>
      </c>
      <c r="N141" s="3">
        <v>0</v>
      </c>
      <c r="O141" s="134">
        <v>0</v>
      </c>
      <c r="P141" s="223" t="s">
        <v>107</v>
      </c>
      <c r="Q141" s="83"/>
    </row>
    <row r="142" spans="2:26" ht="18.75" customHeight="1" x14ac:dyDescent="0.2">
      <c r="B142" s="94" t="s">
        <v>28</v>
      </c>
      <c r="C142" s="23" t="s">
        <v>23</v>
      </c>
      <c r="D142" s="28">
        <v>20221</v>
      </c>
      <c r="E142" s="8">
        <v>21267</v>
      </c>
      <c r="F142" s="9">
        <v>15484</v>
      </c>
      <c r="G142" s="9">
        <v>12001</v>
      </c>
      <c r="H142" s="7">
        <v>11526</v>
      </c>
      <c r="I142" s="7">
        <v>11514</v>
      </c>
      <c r="J142" s="7">
        <v>10404</v>
      </c>
      <c r="K142" s="9">
        <v>9855</v>
      </c>
      <c r="L142" s="9">
        <v>7435</v>
      </c>
      <c r="M142" s="9">
        <v>8344</v>
      </c>
      <c r="N142" s="9">
        <v>7261</v>
      </c>
      <c r="O142" s="29">
        <v>8314</v>
      </c>
      <c r="P142" s="224"/>
      <c r="Q142" s="83"/>
    </row>
    <row r="143" spans="2:26" ht="18.75" customHeight="1" x14ac:dyDescent="0.2">
      <c r="B143" s="96" t="s">
        <v>29</v>
      </c>
      <c r="C143" s="54" t="s">
        <v>24</v>
      </c>
      <c r="D143" s="30">
        <v>25869</v>
      </c>
      <c r="E143" s="53">
        <v>21738</v>
      </c>
      <c r="F143" s="7">
        <v>15132</v>
      </c>
      <c r="G143" s="7">
        <v>11829</v>
      </c>
      <c r="H143" s="7">
        <v>14138</v>
      </c>
      <c r="I143" s="7">
        <v>9458</v>
      </c>
      <c r="J143" s="7">
        <v>9808</v>
      </c>
      <c r="K143" s="7">
        <v>9482</v>
      </c>
      <c r="L143" s="7">
        <v>8597</v>
      </c>
      <c r="M143" s="7">
        <v>7557</v>
      </c>
      <c r="N143" s="7">
        <v>7626</v>
      </c>
      <c r="O143" s="31">
        <v>9664</v>
      </c>
      <c r="P143" s="224"/>
      <c r="Q143" s="83"/>
    </row>
    <row r="144" spans="2:26" ht="18.75" customHeight="1" x14ac:dyDescent="0.2">
      <c r="B144" s="99" t="s">
        <v>48</v>
      </c>
      <c r="C144" s="72"/>
      <c r="D144" s="30">
        <v>92</v>
      </c>
      <c r="E144" s="53">
        <v>89</v>
      </c>
      <c r="F144" s="7">
        <v>89</v>
      </c>
      <c r="G144" s="7">
        <v>54</v>
      </c>
      <c r="H144" s="7">
        <v>53</v>
      </c>
      <c r="I144" s="7">
        <v>55</v>
      </c>
      <c r="J144" s="7">
        <v>55</v>
      </c>
      <c r="K144" s="7">
        <v>54</v>
      </c>
      <c r="L144" s="7">
        <v>54</v>
      </c>
      <c r="M144" s="7">
        <v>52</v>
      </c>
      <c r="N144" s="7">
        <v>52</v>
      </c>
      <c r="O144" s="31">
        <v>69</v>
      </c>
      <c r="P144" s="224"/>
      <c r="Q144" s="83"/>
    </row>
    <row r="145" spans="2:26" ht="18.75" customHeight="1" thickBot="1" x14ac:dyDescent="0.25">
      <c r="B145" s="97" t="s">
        <v>49</v>
      </c>
      <c r="C145" s="70"/>
      <c r="D145" s="59">
        <v>67.3</v>
      </c>
      <c r="E145" s="58">
        <v>69.400000000000006</v>
      </c>
      <c r="F145" s="56">
        <v>46.2</v>
      </c>
      <c r="G145" s="56">
        <v>61.3</v>
      </c>
      <c r="H145" s="56">
        <v>65.099999999999994</v>
      </c>
      <c r="I145" s="56">
        <v>53</v>
      </c>
      <c r="J145" s="56">
        <v>51.7</v>
      </c>
      <c r="K145" s="56">
        <v>51</v>
      </c>
      <c r="L145" s="56">
        <v>42.9</v>
      </c>
      <c r="M145" s="56">
        <v>41.1</v>
      </c>
      <c r="N145" s="56">
        <v>39.799999999999997</v>
      </c>
      <c r="O145" s="55">
        <v>35</v>
      </c>
      <c r="P145" s="66" t="s">
        <v>144</v>
      </c>
      <c r="Q145" s="82"/>
    </row>
    <row r="146" spans="2:26" ht="18.75" customHeight="1" thickBot="1" x14ac:dyDescent="0.25">
      <c r="B146" s="214" t="s">
        <v>8</v>
      </c>
      <c r="C146" s="216"/>
      <c r="D146" s="214" t="s">
        <v>9</v>
      </c>
      <c r="E146" s="215"/>
      <c r="F146" s="215"/>
      <c r="G146" s="215"/>
      <c r="H146" s="215"/>
      <c r="I146" s="215"/>
      <c r="J146" s="215"/>
      <c r="K146" s="215"/>
      <c r="L146" s="215"/>
      <c r="M146" s="215"/>
      <c r="N146" s="215"/>
      <c r="O146" s="216"/>
      <c r="P146" s="52" t="s">
        <v>37</v>
      </c>
      <c r="Q146" s="84"/>
    </row>
    <row r="147" spans="2:26" ht="18.75" customHeight="1" x14ac:dyDescent="0.2">
      <c r="B147" s="93" t="s">
        <v>30</v>
      </c>
      <c r="C147" s="100" t="s">
        <v>51</v>
      </c>
      <c r="D147" s="122">
        <f>ROUNDDOWN(D137*$P$147*(1.85-D139/100),2)</f>
        <v>0</v>
      </c>
      <c r="E147" s="109">
        <f t="shared" ref="E147:O147" si="62">ROUNDDOWN(E137*$P$147*(1.85-E139/100),2)</f>
        <v>0</v>
      </c>
      <c r="F147" s="109">
        <f t="shared" si="62"/>
        <v>0</v>
      </c>
      <c r="G147" s="109">
        <f t="shared" si="62"/>
        <v>0</v>
      </c>
      <c r="H147" s="109">
        <f t="shared" si="62"/>
        <v>0</v>
      </c>
      <c r="I147" s="109">
        <f t="shared" si="62"/>
        <v>0</v>
      </c>
      <c r="J147" s="109">
        <f t="shared" si="62"/>
        <v>0</v>
      </c>
      <c r="K147" s="109">
        <f t="shared" si="62"/>
        <v>0</v>
      </c>
      <c r="L147" s="109">
        <f t="shared" si="62"/>
        <v>0</v>
      </c>
      <c r="M147" s="109">
        <f t="shared" si="62"/>
        <v>0</v>
      </c>
      <c r="N147" s="109">
        <f t="shared" si="62"/>
        <v>0</v>
      </c>
      <c r="O147" s="123">
        <f t="shared" si="62"/>
        <v>0</v>
      </c>
      <c r="P147" s="125"/>
      <c r="Q147" s="88"/>
    </row>
    <row r="148" spans="2:26" ht="18.75" customHeight="1" x14ac:dyDescent="0.2">
      <c r="B148" s="96" t="s">
        <v>31</v>
      </c>
      <c r="C148" s="27" t="s">
        <v>25</v>
      </c>
      <c r="D148" s="114"/>
      <c r="E148" s="116"/>
      <c r="F148" s="116"/>
      <c r="G148" s="116"/>
      <c r="H148" s="116"/>
      <c r="I148" s="116"/>
      <c r="J148" s="112">
        <f t="shared" ref="J148:L148" si="63">J141*$P$148</f>
        <v>0</v>
      </c>
      <c r="K148" s="112">
        <f t="shared" si="63"/>
        <v>0</v>
      </c>
      <c r="L148" s="112">
        <f t="shared" si="63"/>
        <v>0</v>
      </c>
      <c r="M148" s="116"/>
      <c r="N148" s="116"/>
      <c r="O148" s="117"/>
      <c r="P148" s="126"/>
      <c r="Q148" s="89"/>
    </row>
    <row r="149" spans="2:26" ht="18.75" customHeight="1" x14ac:dyDescent="0.2">
      <c r="B149" s="96" t="s">
        <v>40</v>
      </c>
      <c r="C149" s="27" t="s">
        <v>26</v>
      </c>
      <c r="D149" s="114"/>
      <c r="E149" s="116"/>
      <c r="F149" s="116"/>
      <c r="G149" s="116"/>
      <c r="H149" s="116"/>
      <c r="I149" s="116"/>
      <c r="J149" s="112">
        <f>J142*$P$149</f>
        <v>0</v>
      </c>
      <c r="K149" s="112">
        <f t="shared" ref="K149:L149" si="64">K142*$P$149</f>
        <v>0</v>
      </c>
      <c r="L149" s="112">
        <f t="shared" si="64"/>
        <v>0</v>
      </c>
      <c r="M149" s="116"/>
      <c r="N149" s="116"/>
      <c r="O149" s="117"/>
      <c r="P149" s="126"/>
      <c r="Q149" s="89"/>
    </row>
    <row r="150" spans="2:26" ht="18.75" customHeight="1" x14ac:dyDescent="0.2">
      <c r="B150" s="96" t="s">
        <v>41</v>
      </c>
      <c r="C150" s="27" t="s">
        <v>42</v>
      </c>
      <c r="D150" s="110">
        <f>D142*$P$150</f>
        <v>0</v>
      </c>
      <c r="E150" s="111">
        <f t="shared" ref="E150:F150" si="65">E142*$P$150</f>
        <v>0</v>
      </c>
      <c r="F150" s="112">
        <f t="shared" si="65"/>
        <v>0</v>
      </c>
      <c r="G150" s="112">
        <f>G142*$P$150</f>
        <v>0</v>
      </c>
      <c r="H150" s="112">
        <f t="shared" ref="H150:I150" si="66">H142*$P$150</f>
        <v>0</v>
      </c>
      <c r="I150" s="112">
        <f t="shared" si="66"/>
        <v>0</v>
      </c>
      <c r="J150" s="116"/>
      <c r="K150" s="116"/>
      <c r="L150" s="116"/>
      <c r="M150" s="112">
        <f t="shared" ref="M150:O150" si="67">M142*$P$150</f>
        <v>0</v>
      </c>
      <c r="N150" s="112">
        <f t="shared" si="67"/>
        <v>0</v>
      </c>
      <c r="O150" s="113">
        <f t="shared" si="67"/>
        <v>0</v>
      </c>
      <c r="P150" s="126"/>
      <c r="Q150" s="89"/>
    </row>
    <row r="151" spans="2:26" ht="18.75" customHeight="1" x14ac:dyDescent="0.2">
      <c r="B151" s="96" t="s">
        <v>32</v>
      </c>
      <c r="C151" s="27" t="s">
        <v>43</v>
      </c>
      <c r="D151" s="110">
        <f>D143*$P$151</f>
        <v>0</v>
      </c>
      <c r="E151" s="112">
        <f t="shared" ref="E151:O151" si="68">E143*$P$151</f>
        <v>0</v>
      </c>
      <c r="F151" s="112">
        <f t="shared" si="68"/>
        <v>0</v>
      </c>
      <c r="G151" s="112">
        <f t="shared" si="68"/>
        <v>0</v>
      </c>
      <c r="H151" s="112">
        <f t="shared" si="68"/>
        <v>0</v>
      </c>
      <c r="I151" s="112">
        <f t="shared" si="68"/>
        <v>0</v>
      </c>
      <c r="J151" s="112">
        <f t="shared" si="68"/>
        <v>0</v>
      </c>
      <c r="K151" s="112">
        <f t="shared" si="68"/>
        <v>0</v>
      </c>
      <c r="L151" s="112">
        <f t="shared" si="68"/>
        <v>0</v>
      </c>
      <c r="M151" s="112">
        <f t="shared" si="68"/>
        <v>0</v>
      </c>
      <c r="N151" s="112">
        <f t="shared" si="68"/>
        <v>0</v>
      </c>
      <c r="O151" s="113">
        <f t="shared" si="68"/>
        <v>0</v>
      </c>
      <c r="P151" s="163"/>
      <c r="Q151" s="89"/>
    </row>
    <row r="152" spans="2:26" ht="18.75" customHeight="1" thickBot="1" x14ac:dyDescent="0.25">
      <c r="B152" s="167" t="s">
        <v>85</v>
      </c>
      <c r="C152" s="168" t="s">
        <v>86</v>
      </c>
      <c r="D152" s="169">
        <f>D137*$P152</f>
        <v>0</v>
      </c>
      <c r="E152" s="170">
        <f t="shared" ref="E152:O152" si="69">E137*$P152</f>
        <v>0</v>
      </c>
      <c r="F152" s="171">
        <f t="shared" si="69"/>
        <v>0</v>
      </c>
      <c r="G152" s="171">
        <f t="shared" si="69"/>
        <v>0</v>
      </c>
      <c r="H152" s="171">
        <f t="shared" si="69"/>
        <v>0</v>
      </c>
      <c r="I152" s="171">
        <f t="shared" si="69"/>
        <v>0</v>
      </c>
      <c r="J152" s="171">
        <f t="shared" si="69"/>
        <v>0</v>
      </c>
      <c r="K152" s="171">
        <f t="shared" si="69"/>
        <v>0</v>
      </c>
      <c r="L152" s="171">
        <f t="shared" si="69"/>
        <v>0</v>
      </c>
      <c r="M152" s="171">
        <f t="shared" si="69"/>
        <v>0</v>
      </c>
      <c r="N152" s="171">
        <f t="shared" si="69"/>
        <v>0</v>
      </c>
      <c r="O152" s="172">
        <f t="shared" si="69"/>
        <v>0</v>
      </c>
      <c r="P152" s="163"/>
      <c r="Q152" s="86"/>
      <c r="R152" s="11"/>
      <c r="S152" s="11"/>
      <c r="T152" s="11"/>
      <c r="U152" s="11"/>
      <c r="V152" s="11"/>
      <c r="W152" s="11"/>
      <c r="X152" s="11"/>
      <c r="Y152" s="11"/>
      <c r="Z152" s="11"/>
    </row>
    <row r="153" spans="2:26" ht="18.75" customHeight="1" thickBot="1" x14ac:dyDescent="0.25">
      <c r="B153" s="159" t="s">
        <v>105</v>
      </c>
      <c r="C153" s="160" t="s">
        <v>87</v>
      </c>
      <c r="D153" s="164">
        <f>INT(SUM(D147:D151)-D152)</f>
        <v>0</v>
      </c>
      <c r="E153" s="164">
        <f t="shared" ref="E153" si="70">INT(SUM(E147:E151)-E152)</f>
        <v>0</v>
      </c>
      <c r="F153" s="165">
        <f t="shared" ref="F153" si="71">INT(SUM(F147:F151)-F152)</f>
        <v>0</v>
      </c>
      <c r="G153" s="165">
        <f t="shared" ref="G153" si="72">INT(SUM(G147:G151)-G152)</f>
        <v>0</v>
      </c>
      <c r="H153" s="165">
        <f t="shared" ref="H153" si="73">INT(SUM(H147:H151)-H152)</f>
        <v>0</v>
      </c>
      <c r="I153" s="165">
        <f t="shared" ref="I153" si="74">INT(SUM(I147:I151)-I152)</f>
        <v>0</v>
      </c>
      <c r="J153" s="165">
        <f t="shared" ref="J153" si="75">INT(SUM(J147:J151)-J152)</f>
        <v>0</v>
      </c>
      <c r="K153" s="165">
        <f t="shared" ref="K153" si="76">INT(SUM(K147:K151)-K152)</f>
        <v>0</v>
      </c>
      <c r="L153" s="165">
        <f>INT(SUM(L147:L151)-L152)</f>
        <v>0</v>
      </c>
      <c r="M153" s="165">
        <f>INT(SUM(M147:M151)-M152)</f>
        <v>0</v>
      </c>
      <c r="N153" s="165">
        <f>INT(SUM(N147:N151)-N152)</f>
        <v>0</v>
      </c>
      <c r="O153" s="165">
        <f>INT(SUM(O147:O151)-O152)</f>
        <v>0</v>
      </c>
      <c r="P153" s="103">
        <f>SUM(D153:O153)</f>
        <v>0</v>
      </c>
      <c r="Q153" s="87"/>
      <c r="R153" s="11"/>
      <c r="S153" s="11"/>
      <c r="T153" s="11"/>
      <c r="U153" s="11"/>
      <c r="V153" s="11"/>
      <c r="W153" s="11"/>
      <c r="X153" s="11"/>
      <c r="Y153" s="11"/>
      <c r="Z153" s="11"/>
    </row>
    <row r="154" spans="2:26" s="13" customFormat="1" ht="17.25" customHeight="1" x14ac:dyDescent="0.2">
      <c r="B154" s="17"/>
      <c r="C154" s="102" t="s">
        <v>38</v>
      </c>
      <c r="D154" s="17"/>
      <c r="E154" s="17"/>
      <c r="F154" s="17"/>
      <c r="G154" s="17"/>
      <c r="H154" s="17"/>
      <c r="I154" s="17"/>
      <c r="J154" s="17"/>
      <c r="K154" s="17"/>
      <c r="L154" s="17"/>
      <c r="M154" s="17"/>
      <c r="N154" s="17"/>
      <c r="O154" s="34"/>
      <c r="P154" s="104"/>
      <c r="Q154" s="61"/>
    </row>
    <row r="155" spans="2:26" s="13" customFormat="1" ht="17.25" customHeight="1" x14ac:dyDescent="0.2">
      <c r="B155" s="17"/>
      <c r="C155" s="102"/>
      <c r="D155" s="17"/>
      <c r="E155" s="17"/>
      <c r="F155" s="17"/>
      <c r="G155" s="17"/>
      <c r="H155" s="17"/>
      <c r="I155" s="17"/>
      <c r="J155" s="17"/>
      <c r="K155" s="17"/>
      <c r="L155" s="17"/>
      <c r="M155" s="17"/>
      <c r="N155" s="17"/>
      <c r="O155" s="34"/>
      <c r="P155" s="104"/>
      <c r="Q155" s="61"/>
    </row>
    <row r="156" spans="2:26" s="13" customFormat="1" ht="23.25" customHeight="1" thickBot="1" x14ac:dyDescent="0.25">
      <c r="B156" s="35" t="s">
        <v>145</v>
      </c>
      <c r="C156" s="20"/>
      <c r="D156" s="17"/>
      <c r="E156" s="17"/>
      <c r="F156" s="17"/>
      <c r="G156" s="17"/>
      <c r="H156" s="17"/>
      <c r="I156" s="17"/>
      <c r="J156" s="17"/>
      <c r="K156" s="17"/>
      <c r="L156" s="17"/>
      <c r="M156" s="17"/>
      <c r="N156" s="17"/>
      <c r="O156" s="17"/>
      <c r="P156" s="17"/>
      <c r="Q156" s="17"/>
    </row>
    <row r="157" spans="2:26" ht="18.75" customHeight="1" x14ac:dyDescent="0.2">
      <c r="B157" s="231" t="s">
        <v>36</v>
      </c>
      <c r="C157" s="232"/>
      <c r="D157" s="225" t="s">
        <v>108</v>
      </c>
      <c r="E157" s="218"/>
      <c r="F157" s="218"/>
      <c r="G157" s="218"/>
      <c r="H157" s="218"/>
      <c r="I157" s="218"/>
      <c r="J157" s="218"/>
      <c r="K157" s="218"/>
      <c r="L157" s="226"/>
      <c r="M157" s="217" t="s">
        <v>103</v>
      </c>
      <c r="N157" s="218"/>
      <c r="O157" s="219"/>
      <c r="P157" s="221" t="s">
        <v>3</v>
      </c>
      <c r="Q157" s="21"/>
    </row>
    <row r="158" spans="2:26" ht="18.75" customHeight="1" thickBot="1" x14ac:dyDescent="0.25">
      <c r="B158" s="233"/>
      <c r="C158" s="234"/>
      <c r="D158" s="24" t="s">
        <v>21</v>
      </c>
      <c r="E158" s="24" t="s">
        <v>101</v>
      </c>
      <c r="F158" s="24" t="s">
        <v>100</v>
      </c>
      <c r="G158" s="24" t="s">
        <v>98</v>
      </c>
      <c r="H158" s="24" t="s">
        <v>14</v>
      </c>
      <c r="I158" s="24" t="s">
        <v>15</v>
      </c>
      <c r="J158" s="24" t="s">
        <v>16</v>
      </c>
      <c r="K158" s="24" t="s">
        <v>17</v>
      </c>
      <c r="L158" s="24" t="s">
        <v>18</v>
      </c>
      <c r="M158" s="24" t="s">
        <v>19</v>
      </c>
      <c r="N158" s="24" t="s">
        <v>20</v>
      </c>
      <c r="O158" s="26" t="s">
        <v>102</v>
      </c>
      <c r="P158" s="222"/>
      <c r="Q158" s="21"/>
    </row>
    <row r="159" spans="2:26" ht="18.75" customHeight="1" thickBot="1" x14ac:dyDescent="0.25">
      <c r="B159" s="228" t="s">
        <v>34</v>
      </c>
      <c r="C159" s="216"/>
      <c r="D159" s="10">
        <v>300796</v>
      </c>
      <c r="E159" s="10">
        <v>280257</v>
      </c>
      <c r="F159" s="10">
        <v>272104</v>
      </c>
      <c r="G159" s="10">
        <v>252250</v>
      </c>
      <c r="H159" s="10">
        <v>259294</v>
      </c>
      <c r="I159" s="10">
        <v>256988</v>
      </c>
      <c r="J159" s="10">
        <v>264322</v>
      </c>
      <c r="K159" s="10">
        <v>265215</v>
      </c>
      <c r="L159" s="10">
        <v>251219</v>
      </c>
      <c r="M159" s="10">
        <v>260970</v>
      </c>
      <c r="N159" s="10">
        <v>258384</v>
      </c>
      <c r="O159" s="10">
        <v>279030</v>
      </c>
      <c r="P159" s="105">
        <v>3200829</v>
      </c>
      <c r="Q159" s="90"/>
    </row>
    <row r="160" spans="2:26" ht="18.75" customHeight="1" thickBot="1" x14ac:dyDescent="0.25">
      <c r="B160" s="228" t="s">
        <v>35</v>
      </c>
      <c r="C160" s="216"/>
      <c r="D160" s="10">
        <v>764</v>
      </c>
      <c r="E160" s="10">
        <v>764</v>
      </c>
      <c r="F160" s="10">
        <v>764</v>
      </c>
      <c r="G160" s="10">
        <v>764</v>
      </c>
      <c r="H160" s="10">
        <v>764</v>
      </c>
      <c r="I160" s="10">
        <v>764</v>
      </c>
      <c r="J160" s="10">
        <v>764</v>
      </c>
      <c r="K160" s="10">
        <v>764</v>
      </c>
      <c r="L160" s="10">
        <v>764</v>
      </c>
      <c r="M160" s="10">
        <v>764</v>
      </c>
      <c r="N160" s="10">
        <v>764</v>
      </c>
      <c r="O160" s="10">
        <v>764</v>
      </c>
      <c r="P160" s="106">
        <v>764</v>
      </c>
      <c r="Q160" s="91"/>
    </row>
    <row r="161" spans="2:17" ht="18.75" customHeight="1" thickBot="1" x14ac:dyDescent="0.25">
      <c r="B161" s="228" t="s">
        <v>104</v>
      </c>
      <c r="C161" s="216"/>
      <c r="D161" s="6">
        <f>D27+D51+D78+D102+D129+D153</f>
        <v>0</v>
      </c>
      <c r="E161" s="6">
        <f t="shared" ref="E161:O161" si="77">E27+E51+E78+E102+E129+E153</f>
        <v>0</v>
      </c>
      <c r="F161" s="6">
        <f t="shared" si="77"/>
        <v>0</v>
      </c>
      <c r="G161" s="6">
        <f t="shared" si="77"/>
        <v>0</v>
      </c>
      <c r="H161" s="6">
        <f t="shared" si="77"/>
        <v>0</v>
      </c>
      <c r="I161" s="6">
        <f t="shared" si="77"/>
        <v>0</v>
      </c>
      <c r="J161" s="6">
        <f t="shared" si="77"/>
        <v>0</v>
      </c>
      <c r="K161" s="6">
        <f t="shared" si="77"/>
        <v>0</v>
      </c>
      <c r="L161" s="6">
        <f t="shared" si="77"/>
        <v>0</v>
      </c>
      <c r="M161" s="6">
        <f t="shared" si="77"/>
        <v>0</v>
      </c>
      <c r="N161" s="6">
        <f t="shared" si="77"/>
        <v>0</v>
      </c>
      <c r="O161" s="6">
        <f t="shared" si="77"/>
        <v>0</v>
      </c>
      <c r="P161" s="107">
        <f>SUM(D161:O161)</f>
        <v>0</v>
      </c>
      <c r="Q161" s="92"/>
    </row>
    <row r="162" spans="2:17" ht="18.75" customHeight="1" thickBot="1" x14ac:dyDescent="0.25">
      <c r="B162" s="228" t="s">
        <v>99</v>
      </c>
      <c r="C162" s="230"/>
      <c r="D162" s="189">
        <f>D161</f>
        <v>0</v>
      </c>
      <c r="E162" s="185">
        <f t="shared" ref="E162:O162" si="78">E161</f>
        <v>0</v>
      </c>
      <c r="F162" s="185">
        <f t="shared" si="78"/>
        <v>0</v>
      </c>
      <c r="G162" s="185">
        <f t="shared" si="78"/>
        <v>0</v>
      </c>
      <c r="H162" s="185">
        <f t="shared" si="78"/>
        <v>0</v>
      </c>
      <c r="I162" s="185">
        <f t="shared" si="78"/>
        <v>0</v>
      </c>
      <c r="J162" s="185">
        <f t="shared" si="78"/>
        <v>0</v>
      </c>
      <c r="K162" s="185">
        <f t="shared" si="78"/>
        <v>0</v>
      </c>
      <c r="L162" s="185">
        <f t="shared" si="78"/>
        <v>0</v>
      </c>
      <c r="M162" s="185">
        <f t="shared" si="78"/>
        <v>0</v>
      </c>
      <c r="N162" s="185">
        <f t="shared" si="78"/>
        <v>0</v>
      </c>
      <c r="O162" s="190">
        <f t="shared" si="78"/>
        <v>0</v>
      </c>
      <c r="P162" s="186">
        <f>SUM(D162:O162)</f>
        <v>0</v>
      </c>
      <c r="Q162" s="92"/>
    </row>
    <row r="163" spans="2:17" ht="19.5" customHeight="1" x14ac:dyDescent="0.2">
      <c r="B163" s="17"/>
      <c r="C163" s="20"/>
      <c r="D163" s="17"/>
      <c r="E163" s="17"/>
      <c r="F163" s="17"/>
      <c r="G163" s="41"/>
      <c r="H163" s="41"/>
      <c r="I163" s="41"/>
      <c r="J163" s="17"/>
      <c r="K163" s="17"/>
      <c r="L163" s="17"/>
      <c r="M163" s="17"/>
      <c r="N163" s="187"/>
      <c r="O163" s="187"/>
      <c r="P163" s="188"/>
      <c r="Q163" s="77"/>
    </row>
    <row r="164" spans="2:17" ht="19.5" customHeight="1" x14ac:dyDescent="0.2">
      <c r="B164" s="17"/>
      <c r="C164" s="20"/>
      <c r="D164" s="17"/>
      <c r="E164" s="17"/>
      <c r="F164" s="17"/>
      <c r="G164" s="41"/>
      <c r="H164" s="41"/>
      <c r="I164" s="41"/>
      <c r="J164" s="17"/>
      <c r="K164" s="17"/>
      <c r="L164" s="17"/>
      <c r="M164" s="17"/>
      <c r="P164" s="11"/>
      <c r="Q164" s="77"/>
    </row>
    <row r="165" spans="2:17" ht="17.25" customHeight="1" thickBot="1" x14ac:dyDescent="0.25">
      <c r="B165" s="17"/>
      <c r="C165" s="20"/>
      <c r="G165" s="17"/>
      <c r="H165" s="17"/>
      <c r="I165" s="17"/>
      <c r="J165" s="227" t="s">
        <v>91</v>
      </c>
      <c r="K165" s="227"/>
      <c r="L165" s="227"/>
      <c r="M165" s="227"/>
      <c r="N165" s="220"/>
      <c r="O165" s="220"/>
      <c r="P165" s="220"/>
      <c r="Q165" s="32"/>
    </row>
    <row r="166" spans="2:17" ht="18.75" customHeight="1" thickBot="1" x14ac:dyDescent="0.25">
      <c r="C166" s="181"/>
      <c r="D166" s="182"/>
      <c r="E166" s="182"/>
      <c r="F166" s="182"/>
      <c r="G166" s="173"/>
      <c r="I166" s="183" t="s">
        <v>92</v>
      </c>
      <c r="J166" s="173" t="s">
        <v>88</v>
      </c>
      <c r="K166" s="201">
        <f>P162</f>
        <v>0</v>
      </c>
      <c r="L166" s="202"/>
      <c r="M166" s="203"/>
      <c r="N166" s="17"/>
      <c r="P166" s="17"/>
      <c r="Q166" s="17"/>
    </row>
    <row r="167" spans="2:17" ht="18.75" customHeight="1" x14ac:dyDescent="0.2">
      <c r="B167" s="17"/>
      <c r="C167" s="20"/>
      <c r="D167" s="17"/>
      <c r="G167" s="17"/>
      <c r="H167" s="200" t="s">
        <v>52</v>
      </c>
      <c r="I167" s="200"/>
      <c r="J167" s="200"/>
      <c r="L167" s="62"/>
      <c r="M167" s="63"/>
      <c r="O167" s="20"/>
      <c r="P167" s="64"/>
      <c r="Q167" s="17"/>
    </row>
    <row r="168" spans="2:17" ht="18.75" customHeight="1" x14ac:dyDescent="0.2">
      <c r="B168" s="17" t="s">
        <v>10</v>
      </c>
      <c r="C168" s="20"/>
      <c r="D168" s="17"/>
      <c r="E168" s="17"/>
      <c r="F168" s="17"/>
      <c r="G168" s="17"/>
      <c r="H168" s="20"/>
      <c r="I168" s="17"/>
      <c r="N168" s="17"/>
      <c r="O168" s="17"/>
      <c r="P168" s="64"/>
      <c r="Q168" s="64"/>
    </row>
    <row r="169" spans="2:17" ht="14.25" customHeight="1" x14ac:dyDescent="0.2">
      <c r="B169" s="20" t="s">
        <v>53</v>
      </c>
      <c r="C169" s="20"/>
      <c r="D169" s="17"/>
      <c r="E169" s="17"/>
      <c r="F169" s="17"/>
      <c r="G169" s="17"/>
      <c r="H169" s="17"/>
      <c r="I169" s="17"/>
      <c r="J169" s="17"/>
      <c r="K169" s="33"/>
      <c r="L169" s="33"/>
      <c r="M169" s="17"/>
      <c r="N169" s="17"/>
      <c r="O169" s="17"/>
      <c r="P169" s="17"/>
      <c r="Q169" s="17"/>
    </row>
    <row r="170" spans="2:17" ht="14.25" customHeight="1" x14ac:dyDescent="0.2">
      <c r="B170" s="17" t="s">
        <v>11</v>
      </c>
      <c r="C170" s="20"/>
      <c r="D170" s="17"/>
      <c r="E170" s="17"/>
      <c r="F170" s="17"/>
      <c r="G170" s="17"/>
      <c r="H170" s="17"/>
      <c r="I170" s="17"/>
      <c r="J170" s="17"/>
      <c r="K170" s="17"/>
      <c r="L170" s="17"/>
      <c r="M170" s="17"/>
      <c r="N170" s="135"/>
      <c r="O170" s="17"/>
      <c r="P170" s="17"/>
      <c r="Q170" s="17"/>
    </row>
    <row r="171" spans="2:17" ht="14.25" customHeight="1" x14ac:dyDescent="0.2">
      <c r="B171" s="20" t="s">
        <v>54</v>
      </c>
      <c r="C171" s="20"/>
      <c r="D171" s="17"/>
      <c r="E171" s="17"/>
      <c r="F171" s="17"/>
      <c r="G171" s="17"/>
      <c r="I171" s="20" t="s">
        <v>59</v>
      </c>
      <c r="J171" s="135"/>
      <c r="K171" s="135"/>
      <c r="L171" s="135"/>
      <c r="M171" s="135"/>
      <c r="N171" s="135"/>
      <c r="O171" s="17"/>
      <c r="P171" s="17"/>
      <c r="Q171" s="17"/>
    </row>
    <row r="172" spans="2:17" ht="14.25" customHeight="1" x14ac:dyDescent="0.2">
      <c r="B172" s="20" t="s">
        <v>55</v>
      </c>
      <c r="C172" s="20"/>
      <c r="D172" s="17"/>
      <c r="E172" s="17"/>
      <c r="F172" s="17"/>
      <c r="G172" s="17"/>
      <c r="I172" s="20" t="s">
        <v>60</v>
      </c>
      <c r="J172" s="135"/>
      <c r="K172" s="135"/>
      <c r="L172" s="135"/>
      <c r="M172" s="135"/>
      <c r="N172" s="17"/>
      <c r="O172" s="17"/>
      <c r="P172" s="17"/>
      <c r="Q172" s="17"/>
    </row>
    <row r="173" spans="2:17" ht="14.25" customHeight="1" x14ac:dyDescent="0.2">
      <c r="B173" s="20" t="s">
        <v>56</v>
      </c>
      <c r="C173" s="20"/>
      <c r="D173" s="17"/>
      <c r="E173" s="17"/>
      <c r="F173" s="17"/>
      <c r="G173" s="17"/>
      <c r="H173" s="17"/>
      <c r="I173" s="17"/>
      <c r="J173" s="17"/>
      <c r="K173" s="17"/>
      <c r="L173" s="17"/>
      <c r="M173" s="17"/>
      <c r="N173" s="17"/>
      <c r="O173" s="17"/>
      <c r="P173" s="17"/>
      <c r="Q173" s="17"/>
    </row>
    <row r="174" spans="2:17" ht="14.25" customHeight="1" x14ac:dyDescent="0.2">
      <c r="B174" s="20" t="s">
        <v>57</v>
      </c>
      <c r="C174" s="20"/>
      <c r="D174" s="17"/>
      <c r="E174" s="17"/>
      <c r="F174" s="17"/>
      <c r="G174" s="17"/>
      <c r="H174" s="17"/>
      <c r="I174" s="17"/>
      <c r="J174" s="17"/>
      <c r="K174" s="17"/>
      <c r="L174" s="17"/>
      <c r="M174" s="17"/>
      <c r="N174" s="17"/>
      <c r="O174" s="17"/>
      <c r="P174" s="17"/>
      <c r="Q174" s="17"/>
    </row>
    <row r="175" spans="2:17" ht="14.25" customHeight="1" x14ac:dyDescent="0.2">
      <c r="B175" s="17" t="s">
        <v>12</v>
      </c>
      <c r="C175" s="20"/>
      <c r="D175" s="17"/>
      <c r="E175" s="17"/>
      <c r="F175" s="17"/>
      <c r="G175" s="17"/>
      <c r="H175" s="17"/>
      <c r="I175" s="17"/>
      <c r="J175" s="17"/>
      <c r="K175" s="17"/>
      <c r="L175" s="17"/>
      <c r="M175" s="17"/>
      <c r="N175" s="17"/>
      <c r="O175" s="17"/>
      <c r="P175" s="17"/>
      <c r="Q175" s="17"/>
    </row>
    <row r="176" spans="2:17" ht="14.25" customHeight="1" x14ac:dyDescent="0.2">
      <c r="B176" s="20" t="s">
        <v>58</v>
      </c>
      <c r="C176" s="20"/>
      <c r="D176" s="17"/>
      <c r="E176" s="17"/>
      <c r="F176" s="17"/>
      <c r="G176" s="17"/>
      <c r="H176" s="17"/>
      <c r="I176" s="17"/>
      <c r="J176" s="17"/>
      <c r="K176" s="17"/>
      <c r="L176" s="17"/>
      <c r="M176" s="17"/>
      <c r="N176" s="17"/>
      <c r="O176" s="17"/>
      <c r="P176" s="17"/>
      <c r="Q176" s="17"/>
    </row>
    <row r="177" spans="2:17" ht="14.25" customHeight="1" x14ac:dyDescent="0.2">
      <c r="B177" s="17" t="s">
        <v>13</v>
      </c>
      <c r="C177" s="20"/>
      <c r="D177" s="17"/>
      <c r="E177" s="17"/>
      <c r="F177" s="17"/>
      <c r="G177" s="17"/>
      <c r="H177" s="17"/>
      <c r="I177" s="17"/>
      <c r="J177" s="17"/>
      <c r="K177" s="17"/>
      <c r="L177" s="17"/>
      <c r="M177" s="17"/>
      <c r="N177" s="17"/>
      <c r="O177" s="17"/>
      <c r="P177" s="17"/>
      <c r="Q177" s="17"/>
    </row>
    <row r="178" spans="2:17" ht="14.25" customHeight="1" x14ac:dyDescent="0.2">
      <c r="B178" s="20" t="s">
        <v>93</v>
      </c>
      <c r="C178" s="20"/>
      <c r="D178" s="17"/>
      <c r="E178" s="17"/>
      <c r="F178" s="17"/>
      <c r="G178" s="17"/>
      <c r="H178" s="17"/>
      <c r="I178" s="17"/>
      <c r="J178" s="17"/>
      <c r="K178" s="17"/>
      <c r="L178" s="17"/>
      <c r="M178" s="17"/>
      <c r="N178" s="13"/>
      <c r="O178" s="13"/>
      <c r="P178" s="13"/>
      <c r="Q178" s="17"/>
    </row>
    <row r="179" spans="2:17" x14ac:dyDescent="0.2">
      <c r="B179" s="13"/>
      <c r="C179" s="65"/>
      <c r="D179" s="13"/>
      <c r="E179" s="13"/>
      <c r="F179" s="13"/>
      <c r="G179" s="13"/>
      <c r="H179" s="13"/>
      <c r="I179" s="13"/>
      <c r="J179" s="13"/>
      <c r="K179" s="13"/>
      <c r="L179" s="13"/>
      <c r="M179" s="13"/>
      <c r="N179" s="13"/>
      <c r="O179" s="13"/>
      <c r="P179" s="13"/>
    </row>
    <row r="180" spans="2:17" x14ac:dyDescent="0.2">
      <c r="B180" s="13"/>
      <c r="C180" s="65"/>
      <c r="D180" s="13"/>
      <c r="E180" s="13"/>
      <c r="F180" s="13"/>
      <c r="G180" s="13"/>
      <c r="H180" s="13"/>
      <c r="I180" s="13"/>
      <c r="J180" s="13"/>
      <c r="K180" s="13"/>
      <c r="L180" s="13"/>
      <c r="M180" s="13"/>
    </row>
  </sheetData>
  <mergeCells count="99">
    <mergeCell ref="B162:C162"/>
    <mergeCell ref="B146:C146"/>
    <mergeCell ref="D146:O146"/>
    <mergeCell ref="B134:B135"/>
    <mergeCell ref="C134:C135"/>
    <mergeCell ref="B157:C158"/>
    <mergeCell ref="B160:C160"/>
    <mergeCell ref="B161:C161"/>
    <mergeCell ref="D157:L157"/>
    <mergeCell ref="M157:O157"/>
    <mergeCell ref="P117:P120"/>
    <mergeCell ref="B122:C122"/>
    <mergeCell ref="K133:L133"/>
    <mergeCell ref="D110:L110"/>
    <mergeCell ref="M110:O110"/>
    <mergeCell ref="B110:B111"/>
    <mergeCell ref="C110:C111"/>
    <mergeCell ref="P110:P111"/>
    <mergeCell ref="H104:I104"/>
    <mergeCell ref="K104:L104"/>
    <mergeCell ref="B105:P106"/>
    <mergeCell ref="P90:P93"/>
    <mergeCell ref="B95:C95"/>
    <mergeCell ref="D95:O95"/>
    <mergeCell ref="B108:B109"/>
    <mergeCell ref="I108:J108"/>
    <mergeCell ref="K108:L108"/>
    <mergeCell ref="I109:J109"/>
    <mergeCell ref="K109:L109"/>
    <mergeCell ref="M83:O83"/>
    <mergeCell ref="P8:P9"/>
    <mergeCell ref="H2:I2"/>
    <mergeCell ref="K2:L2"/>
    <mergeCell ref="B3:P4"/>
    <mergeCell ref="B6:B7"/>
    <mergeCell ref="I6:J6"/>
    <mergeCell ref="K6:L6"/>
    <mergeCell ref="I7:J7"/>
    <mergeCell ref="K7:L7"/>
    <mergeCell ref="M8:O8"/>
    <mergeCell ref="D8:L8"/>
    <mergeCell ref="D44:O44"/>
    <mergeCell ref="P83:P84"/>
    <mergeCell ref="B54:P55"/>
    <mergeCell ref="B81:B82"/>
    <mergeCell ref="I81:J81"/>
    <mergeCell ref="K81:L81"/>
    <mergeCell ref="I82:J82"/>
    <mergeCell ref="K82:L82"/>
    <mergeCell ref="P66:P69"/>
    <mergeCell ref="B71:C71"/>
    <mergeCell ref="D71:O71"/>
    <mergeCell ref="B59:B60"/>
    <mergeCell ref="C59:C60"/>
    <mergeCell ref="P59:P60"/>
    <mergeCell ref="D59:L59"/>
    <mergeCell ref="M59:O59"/>
    <mergeCell ref="D83:L83"/>
    <mergeCell ref="B159:C159"/>
    <mergeCell ref="P15:P18"/>
    <mergeCell ref="B20:C20"/>
    <mergeCell ref="D20:O20"/>
    <mergeCell ref="B30:B31"/>
    <mergeCell ref="I30:J30"/>
    <mergeCell ref="K30:L30"/>
    <mergeCell ref="I31:J31"/>
    <mergeCell ref="K31:L31"/>
    <mergeCell ref="B32:B33"/>
    <mergeCell ref="C32:C33"/>
    <mergeCell ref="P32:P33"/>
    <mergeCell ref="P39:P42"/>
    <mergeCell ref="B44:C44"/>
    <mergeCell ref="D32:L32"/>
    <mergeCell ref="I132:J132"/>
    <mergeCell ref="K132:L132"/>
    <mergeCell ref="I133:J133"/>
    <mergeCell ref="N165:P165"/>
    <mergeCell ref="P157:P158"/>
    <mergeCell ref="P141:P144"/>
    <mergeCell ref="P134:P135"/>
    <mergeCell ref="D134:L134"/>
    <mergeCell ref="M134:O134"/>
    <mergeCell ref="J165:M165"/>
    <mergeCell ref="H167:J167"/>
    <mergeCell ref="K166:M166"/>
    <mergeCell ref="B8:B9"/>
    <mergeCell ref="C8:C9"/>
    <mergeCell ref="H53:I53"/>
    <mergeCell ref="K53:L53"/>
    <mergeCell ref="B57:B58"/>
    <mergeCell ref="I57:J57"/>
    <mergeCell ref="K57:L57"/>
    <mergeCell ref="I58:J58"/>
    <mergeCell ref="K58:L58"/>
    <mergeCell ref="D122:O122"/>
    <mergeCell ref="B83:B84"/>
    <mergeCell ref="C83:C84"/>
    <mergeCell ref="B132:B133"/>
    <mergeCell ref="M32:O32"/>
  </mergeCells>
  <phoneticPr fontId="5"/>
  <dataValidations xWindow="1537" yWindow="685" count="6">
    <dataValidation type="decimal" operator="greaterThan" allowBlank="1" showInputMessage="1" showErrorMessage="1" promptTitle="基本料金単価（税込）" prompt="小数第２位まで" sqref="P21 P123 P45 P72 P96 P147" xr:uid="{00000000-0002-0000-0000-000000000000}">
      <formula1>0</formula1>
    </dataValidation>
    <dataValidation type="decimal" operator="greaterThan" allowBlank="1" showInputMessage="1" showErrorMessage="1" promptTitle="ピーク料金単価（税込）" prompt="小数第２位まで" sqref="P22 P124 P46 P73 P97 P148" xr:uid="{00000000-0002-0000-0000-000001000000}">
      <formula1>0</formula1>
    </dataValidation>
    <dataValidation type="decimal" operator="greaterThan" allowBlank="1" showInputMessage="1" showErrorMessage="1" promptTitle="その他季料金単価（税込）" prompt="小数第２位まで" sqref="P24 P126 P48 P75 P99 P150" xr:uid="{00000000-0002-0000-0000-000002000000}">
      <formula1>0</formula1>
    </dataValidation>
    <dataValidation type="decimal" operator="greaterThan" allowBlank="1" showInputMessage="1" showErrorMessage="1" promptTitle="夜間料金単価（税込）" prompt="小数第２位まで" sqref="P25 P127 P49 P76 P100 P151" xr:uid="{00000000-0002-0000-0000-000003000000}">
      <formula1>0</formula1>
    </dataValidation>
    <dataValidation type="decimal" operator="greaterThan" allowBlank="1" showInputMessage="1" showErrorMessage="1" promptTitle="夏季料金単価（税込）" prompt="小数第２位まで" sqref="P23 P47 P125 P98 P74 P149" xr:uid="{00000000-0002-0000-0000-000004000000}">
      <formula1>0</formula1>
    </dataValidation>
    <dataValidation type="decimal" operator="greaterThanOrEqual" allowBlank="1" showInputMessage="1" showErrorMessage="1" promptTitle="夜間料金単価（税込）" prompt="小数第２位まで" sqref="P26 P50 P77 P101 P128 P152" xr:uid="{00000000-0002-0000-0000-000005000000}">
      <formula1>0</formula1>
    </dataValidation>
  </dataValidations>
  <pageMargins left="0.7" right="0.7" top="0.75" bottom="0.75" header="0.3" footer="0.3"/>
  <pageSetup paperSize="9" scale="53" orientation="landscape" r:id="rId1"/>
  <rowBreaks count="4" manualBreakCount="4">
    <brk id="52" max="16" man="1"/>
    <brk id="52" max="16" man="1"/>
    <brk id="103" max="16" man="1"/>
    <brk id="155"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BC832-4198-4EEB-8552-2863315C99E3}">
  <sheetPr>
    <tabColor rgb="FFFFFF00"/>
  </sheetPr>
  <dimension ref="A1:K61"/>
  <sheetViews>
    <sheetView showGridLines="0" view="pageBreakPreview" zoomScaleNormal="100" zoomScaleSheetLayoutView="100" workbookViewId="0">
      <selection activeCell="A4" sqref="A4"/>
    </sheetView>
  </sheetViews>
  <sheetFormatPr defaultColWidth="9" defaultRowHeight="13.2" x14ac:dyDescent="0.2"/>
  <cols>
    <col min="1" max="1" width="8.77734375" style="138" customWidth="1"/>
    <col min="2" max="2" width="9" style="138"/>
    <col min="3" max="3" width="9.88671875" style="138" customWidth="1"/>
    <col min="4" max="4" width="12.44140625" style="138" customWidth="1"/>
    <col min="5" max="5" width="18" style="138" customWidth="1"/>
    <col min="6" max="6" width="5.21875" style="138" customWidth="1"/>
    <col min="7" max="7" width="9" style="138"/>
    <col min="8" max="8" width="9" style="138" customWidth="1"/>
    <col min="9" max="9" width="9" style="138"/>
    <col min="10" max="10" width="12.44140625" style="138" customWidth="1"/>
    <col min="11" max="11" width="19.109375" style="138" customWidth="1"/>
    <col min="12" max="16384" width="9" style="138"/>
  </cols>
  <sheetData>
    <row r="1" spans="1:11" x14ac:dyDescent="0.2">
      <c r="A1" s="138" t="s">
        <v>152</v>
      </c>
    </row>
    <row r="2" spans="1:11" x14ac:dyDescent="0.2">
      <c r="A2" s="192" t="s">
        <v>153</v>
      </c>
      <c r="B2" s="138" t="s">
        <v>124</v>
      </c>
    </row>
    <row r="3" spans="1:11" ht="6" customHeight="1" x14ac:dyDescent="0.2"/>
    <row r="4" spans="1:11" ht="22.5" customHeight="1" x14ac:dyDescent="0.2">
      <c r="A4" s="193" t="s">
        <v>154</v>
      </c>
    </row>
    <row r="5" spans="1:11" ht="13.8" thickBot="1" x14ac:dyDescent="0.25"/>
    <row r="6" spans="1:11" ht="22.5" customHeight="1" thickBot="1" x14ac:dyDescent="0.25">
      <c r="A6" s="194">
        <v>1</v>
      </c>
      <c r="B6" s="246" t="s">
        <v>146</v>
      </c>
      <c r="C6" s="246"/>
      <c r="D6" s="246"/>
      <c r="E6" s="247"/>
      <c r="G6" s="194">
        <v>2</v>
      </c>
      <c r="H6" s="246" t="s">
        <v>147</v>
      </c>
      <c r="I6" s="246"/>
      <c r="J6" s="246"/>
      <c r="K6" s="247"/>
    </row>
    <row r="7" spans="1:11" ht="6.75" customHeight="1" x14ac:dyDescent="0.2"/>
    <row r="8" spans="1:11" ht="16.5" customHeight="1" x14ac:dyDescent="0.2">
      <c r="A8" s="236"/>
      <c r="B8" s="236" t="s">
        <v>155</v>
      </c>
      <c r="C8" s="236"/>
      <c r="D8" s="236" t="s">
        <v>156</v>
      </c>
      <c r="E8" s="236"/>
      <c r="G8" s="248"/>
      <c r="H8" s="237" t="s">
        <v>155</v>
      </c>
      <c r="I8" s="250"/>
      <c r="J8" s="237" t="s">
        <v>156</v>
      </c>
      <c r="K8" s="250"/>
    </row>
    <row r="9" spans="1:11" ht="16.5" customHeight="1" x14ac:dyDescent="0.2">
      <c r="A9" s="236"/>
      <c r="B9" s="236" t="s">
        <v>157</v>
      </c>
      <c r="C9" s="236"/>
      <c r="D9" s="195" t="s">
        <v>103</v>
      </c>
      <c r="E9" s="195" t="s">
        <v>158</v>
      </c>
      <c r="G9" s="249"/>
      <c r="H9" s="237" t="s">
        <v>157</v>
      </c>
      <c r="I9" s="250"/>
      <c r="J9" s="195" t="s">
        <v>103</v>
      </c>
      <c r="K9" s="195" t="s">
        <v>158</v>
      </c>
    </row>
    <row r="10" spans="1:11" ht="16.5" customHeight="1" x14ac:dyDescent="0.2">
      <c r="A10" s="195" t="s">
        <v>21</v>
      </c>
      <c r="B10" s="240" t="s">
        <v>159</v>
      </c>
      <c r="C10" s="196">
        <v>151161</v>
      </c>
      <c r="D10" s="243"/>
      <c r="E10" s="197">
        <v>151161</v>
      </c>
      <c r="G10" s="195" t="s">
        <v>21</v>
      </c>
      <c r="H10" s="240" t="s">
        <v>160</v>
      </c>
      <c r="I10" s="196">
        <v>47786</v>
      </c>
      <c r="J10" s="243"/>
      <c r="K10" s="197">
        <v>47786</v>
      </c>
    </row>
    <row r="11" spans="1:11" ht="16.5" customHeight="1" x14ac:dyDescent="0.2">
      <c r="A11" s="195" t="s">
        <v>161</v>
      </c>
      <c r="B11" s="241"/>
      <c r="C11" s="196">
        <v>141889</v>
      </c>
      <c r="D11" s="244"/>
      <c r="E11" s="197">
        <v>141889</v>
      </c>
      <c r="G11" s="195" t="s">
        <v>161</v>
      </c>
      <c r="H11" s="241"/>
      <c r="I11" s="196">
        <v>43683</v>
      </c>
      <c r="J11" s="244"/>
      <c r="K11" s="197">
        <v>43683</v>
      </c>
    </row>
    <row r="12" spans="1:11" ht="16.5" customHeight="1" x14ac:dyDescent="0.2">
      <c r="A12" s="195" t="s">
        <v>100</v>
      </c>
      <c r="B12" s="241"/>
      <c r="C12" s="196">
        <v>150501</v>
      </c>
      <c r="D12" s="244"/>
      <c r="E12" s="197">
        <v>150501</v>
      </c>
      <c r="G12" s="195" t="s">
        <v>100</v>
      </c>
      <c r="H12" s="241"/>
      <c r="I12" s="196">
        <v>43070</v>
      </c>
      <c r="J12" s="244"/>
      <c r="K12" s="197">
        <v>43070</v>
      </c>
    </row>
    <row r="13" spans="1:11" ht="16.5" customHeight="1" x14ac:dyDescent="0.2">
      <c r="A13" s="195" t="s">
        <v>98</v>
      </c>
      <c r="B13" s="241"/>
      <c r="C13" s="196">
        <v>148167</v>
      </c>
      <c r="D13" s="244"/>
      <c r="E13" s="196">
        <v>148167</v>
      </c>
      <c r="G13" s="195" t="s">
        <v>98</v>
      </c>
      <c r="H13" s="241"/>
      <c r="I13" s="196">
        <v>39958</v>
      </c>
      <c r="J13" s="244"/>
      <c r="K13" s="196">
        <v>39958</v>
      </c>
    </row>
    <row r="14" spans="1:11" ht="16.5" customHeight="1" x14ac:dyDescent="0.2">
      <c r="A14" s="195" t="s">
        <v>14</v>
      </c>
      <c r="B14" s="241"/>
      <c r="C14" s="196">
        <v>152580</v>
      </c>
      <c r="D14" s="244"/>
      <c r="E14" s="196">
        <v>152580</v>
      </c>
      <c r="G14" s="195" t="s">
        <v>14</v>
      </c>
      <c r="H14" s="241"/>
      <c r="I14" s="196">
        <v>39464</v>
      </c>
      <c r="J14" s="244"/>
      <c r="K14" s="196">
        <v>39464</v>
      </c>
    </row>
    <row r="15" spans="1:11" ht="16.5" customHeight="1" x14ac:dyDescent="0.2">
      <c r="A15" s="195" t="s">
        <v>15</v>
      </c>
      <c r="B15" s="241"/>
      <c r="C15" s="196">
        <v>153040</v>
      </c>
      <c r="D15" s="244"/>
      <c r="E15" s="196">
        <v>153040</v>
      </c>
      <c r="G15" s="195" t="s">
        <v>15</v>
      </c>
      <c r="H15" s="241"/>
      <c r="I15" s="196">
        <v>40348</v>
      </c>
      <c r="J15" s="244"/>
      <c r="K15" s="196">
        <v>40348</v>
      </c>
    </row>
    <row r="16" spans="1:11" ht="16.5" customHeight="1" x14ac:dyDescent="0.2">
      <c r="A16" s="195" t="s">
        <v>16</v>
      </c>
      <c r="B16" s="241"/>
      <c r="C16" s="196">
        <v>159155</v>
      </c>
      <c r="D16" s="244"/>
      <c r="E16" s="196">
        <v>159155</v>
      </c>
      <c r="G16" s="195" t="s">
        <v>16</v>
      </c>
      <c r="H16" s="241"/>
      <c r="I16" s="196">
        <v>40667</v>
      </c>
      <c r="J16" s="244"/>
      <c r="K16" s="196">
        <v>40667</v>
      </c>
    </row>
    <row r="17" spans="1:11" ht="16.5" customHeight="1" x14ac:dyDescent="0.2">
      <c r="A17" s="195" t="s">
        <v>17</v>
      </c>
      <c r="B17" s="241"/>
      <c r="C17" s="196">
        <v>160301</v>
      </c>
      <c r="D17" s="244"/>
      <c r="E17" s="196">
        <v>160301</v>
      </c>
      <c r="G17" s="195" t="s">
        <v>17</v>
      </c>
      <c r="H17" s="241"/>
      <c r="I17" s="196">
        <v>40006</v>
      </c>
      <c r="J17" s="244"/>
      <c r="K17" s="196">
        <v>40006</v>
      </c>
    </row>
    <row r="18" spans="1:11" ht="16.5" customHeight="1" x14ac:dyDescent="0.2">
      <c r="A18" s="195" t="s">
        <v>18</v>
      </c>
      <c r="B18" s="241"/>
      <c r="C18" s="196">
        <v>151711</v>
      </c>
      <c r="D18" s="245"/>
      <c r="E18" s="196">
        <v>151711</v>
      </c>
      <c r="G18" s="195" t="s">
        <v>18</v>
      </c>
      <c r="H18" s="241"/>
      <c r="I18" s="196">
        <v>39775</v>
      </c>
      <c r="J18" s="245"/>
      <c r="K18" s="196">
        <v>39775</v>
      </c>
    </row>
    <row r="19" spans="1:11" ht="16.5" customHeight="1" x14ac:dyDescent="0.2">
      <c r="A19" s="195" t="s">
        <v>19</v>
      </c>
      <c r="B19" s="241"/>
      <c r="C19" s="196">
        <v>153650</v>
      </c>
      <c r="D19" s="196">
        <v>153650</v>
      </c>
      <c r="E19" s="243"/>
      <c r="G19" s="195" t="s">
        <v>19</v>
      </c>
      <c r="H19" s="241"/>
      <c r="I19" s="196">
        <v>50488</v>
      </c>
      <c r="J19" s="196">
        <v>50488</v>
      </c>
      <c r="K19" s="243"/>
    </row>
    <row r="20" spans="1:11" ht="16.5" customHeight="1" x14ac:dyDescent="0.2">
      <c r="A20" s="195" t="s">
        <v>20</v>
      </c>
      <c r="B20" s="241"/>
      <c r="C20" s="196">
        <v>146735</v>
      </c>
      <c r="D20" s="196">
        <v>146735</v>
      </c>
      <c r="E20" s="244"/>
      <c r="G20" s="195" t="s">
        <v>20</v>
      </c>
      <c r="H20" s="241"/>
      <c r="I20" s="196">
        <v>58281</v>
      </c>
      <c r="J20" s="196">
        <v>58281</v>
      </c>
      <c r="K20" s="244"/>
    </row>
    <row r="21" spans="1:11" ht="16.5" customHeight="1" x14ac:dyDescent="0.2">
      <c r="A21" s="195" t="s">
        <v>162</v>
      </c>
      <c r="B21" s="242"/>
      <c r="C21" s="196">
        <v>156425</v>
      </c>
      <c r="D21" s="196">
        <v>156425</v>
      </c>
      <c r="E21" s="245"/>
      <c r="G21" s="195" t="s">
        <v>162</v>
      </c>
      <c r="H21" s="242"/>
      <c r="I21" s="196">
        <v>61359</v>
      </c>
      <c r="J21" s="196">
        <v>61359</v>
      </c>
      <c r="K21" s="245"/>
    </row>
    <row r="22" spans="1:11" ht="16.5" customHeight="1" thickBot="1" x14ac:dyDescent="0.25">
      <c r="A22" s="195" t="s">
        <v>99</v>
      </c>
      <c r="B22" s="235">
        <v>1825315</v>
      </c>
      <c r="C22" s="235"/>
      <c r="D22" s="198">
        <v>456810</v>
      </c>
      <c r="E22" s="198">
        <v>1368505</v>
      </c>
      <c r="G22" s="195" t="s">
        <v>99</v>
      </c>
      <c r="H22" s="235">
        <v>544885</v>
      </c>
      <c r="I22" s="235"/>
      <c r="J22" s="198">
        <v>170128</v>
      </c>
      <c r="K22" s="198">
        <v>374757</v>
      </c>
    </row>
    <row r="23" spans="1:11" ht="16.5" customHeight="1" thickBot="1" x14ac:dyDescent="0.25">
      <c r="A23" s="236" t="s">
        <v>163</v>
      </c>
      <c r="B23" s="236"/>
      <c r="C23" s="237"/>
      <c r="D23" s="238">
        <v>1825315</v>
      </c>
      <c r="E23" s="239"/>
      <c r="G23" s="236" t="s">
        <v>163</v>
      </c>
      <c r="H23" s="236"/>
      <c r="I23" s="237"/>
      <c r="J23" s="238">
        <v>544885</v>
      </c>
      <c r="K23" s="239"/>
    </row>
    <row r="24" spans="1:11" ht="30" customHeight="1" thickBot="1" x14ac:dyDescent="0.25"/>
    <row r="25" spans="1:11" ht="22.5" customHeight="1" thickBot="1" x14ac:dyDescent="0.25">
      <c r="A25" s="194">
        <v>3</v>
      </c>
      <c r="B25" s="246" t="s">
        <v>148</v>
      </c>
      <c r="C25" s="246"/>
      <c r="D25" s="246"/>
      <c r="E25" s="247"/>
      <c r="G25" s="194">
        <v>4</v>
      </c>
      <c r="H25" s="246" t="s">
        <v>149</v>
      </c>
      <c r="I25" s="246"/>
      <c r="J25" s="246"/>
      <c r="K25" s="247"/>
    </row>
    <row r="26" spans="1:11" ht="5.25" customHeight="1" x14ac:dyDescent="0.2"/>
    <row r="27" spans="1:11" ht="15.75" customHeight="1" x14ac:dyDescent="0.2">
      <c r="A27" s="248"/>
      <c r="B27" s="237" t="s">
        <v>155</v>
      </c>
      <c r="C27" s="250"/>
      <c r="D27" s="237" t="s">
        <v>156</v>
      </c>
      <c r="E27" s="250"/>
      <c r="G27" s="248"/>
      <c r="H27" s="237" t="s">
        <v>155</v>
      </c>
      <c r="I27" s="250"/>
      <c r="J27" s="237" t="s">
        <v>156</v>
      </c>
      <c r="K27" s="250"/>
    </row>
    <row r="28" spans="1:11" ht="15.75" customHeight="1" x14ac:dyDescent="0.2">
      <c r="A28" s="249"/>
      <c r="B28" s="237" t="s">
        <v>157</v>
      </c>
      <c r="C28" s="250"/>
      <c r="D28" s="195" t="s">
        <v>103</v>
      </c>
      <c r="E28" s="195" t="s">
        <v>158</v>
      </c>
      <c r="G28" s="249"/>
      <c r="H28" s="237" t="s">
        <v>157</v>
      </c>
      <c r="I28" s="250"/>
      <c r="J28" s="195" t="s">
        <v>103</v>
      </c>
      <c r="K28" s="195" t="s">
        <v>158</v>
      </c>
    </row>
    <row r="29" spans="1:11" ht="15.75" customHeight="1" x14ac:dyDescent="0.2">
      <c r="A29" s="195" t="s">
        <v>21</v>
      </c>
      <c r="B29" s="240" t="s">
        <v>160</v>
      </c>
      <c r="C29" s="196">
        <v>20456</v>
      </c>
      <c r="D29" s="243"/>
      <c r="E29" s="197">
        <v>20456</v>
      </c>
      <c r="G29" s="195" t="s">
        <v>21</v>
      </c>
      <c r="H29" s="240" t="s">
        <v>160</v>
      </c>
      <c r="I29" s="199">
        <v>16239</v>
      </c>
      <c r="J29" s="243"/>
      <c r="K29" s="197">
        <v>16239</v>
      </c>
    </row>
    <row r="30" spans="1:11" ht="15.75" customHeight="1" x14ac:dyDescent="0.2">
      <c r="A30" s="195" t="s">
        <v>161</v>
      </c>
      <c r="B30" s="241"/>
      <c r="C30" s="196">
        <v>18905</v>
      </c>
      <c r="D30" s="244"/>
      <c r="E30" s="197">
        <v>18905</v>
      </c>
      <c r="G30" s="195" t="s">
        <v>161</v>
      </c>
      <c r="H30" s="241"/>
      <c r="I30" s="199">
        <v>15115</v>
      </c>
      <c r="J30" s="244"/>
      <c r="K30" s="197">
        <v>15115</v>
      </c>
    </row>
    <row r="31" spans="1:11" ht="15.75" customHeight="1" x14ac:dyDescent="0.2">
      <c r="A31" s="195" t="s">
        <v>100</v>
      </c>
      <c r="B31" s="241"/>
      <c r="C31" s="196">
        <v>19959</v>
      </c>
      <c r="D31" s="244"/>
      <c r="E31" s="197">
        <v>19959</v>
      </c>
      <c r="G31" s="195" t="s">
        <v>100</v>
      </c>
      <c r="H31" s="241"/>
      <c r="I31" s="199">
        <v>15870</v>
      </c>
      <c r="J31" s="244"/>
      <c r="K31" s="197">
        <v>15870</v>
      </c>
    </row>
    <row r="32" spans="1:11" ht="15.75" customHeight="1" x14ac:dyDescent="0.2">
      <c r="A32" s="195" t="s">
        <v>98</v>
      </c>
      <c r="B32" s="241"/>
      <c r="C32" s="196">
        <v>19695</v>
      </c>
      <c r="D32" s="244"/>
      <c r="E32" s="196">
        <v>19695</v>
      </c>
      <c r="G32" s="195" t="s">
        <v>98</v>
      </c>
      <c r="H32" s="241"/>
      <c r="I32" s="199">
        <v>14528</v>
      </c>
      <c r="J32" s="244"/>
      <c r="K32" s="196">
        <v>14528</v>
      </c>
    </row>
    <row r="33" spans="1:11" ht="15.75" customHeight="1" x14ac:dyDescent="0.2">
      <c r="A33" s="195" t="s">
        <v>14</v>
      </c>
      <c r="B33" s="241"/>
      <c r="C33" s="196">
        <v>20330</v>
      </c>
      <c r="D33" s="244"/>
      <c r="E33" s="196">
        <v>20330</v>
      </c>
      <c r="G33" s="195" t="s">
        <v>14</v>
      </c>
      <c r="H33" s="241"/>
      <c r="I33" s="199">
        <v>14804</v>
      </c>
      <c r="J33" s="244"/>
      <c r="K33" s="196">
        <v>14804</v>
      </c>
    </row>
    <row r="34" spans="1:11" ht="15.75" customHeight="1" x14ac:dyDescent="0.2">
      <c r="A34" s="195" t="s">
        <v>15</v>
      </c>
      <c r="B34" s="241"/>
      <c r="C34" s="196">
        <v>20819</v>
      </c>
      <c r="D34" s="244"/>
      <c r="E34" s="196">
        <v>20819</v>
      </c>
      <c r="G34" s="195" t="s">
        <v>15</v>
      </c>
      <c r="H34" s="241"/>
      <c r="I34" s="199">
        <v>15274</v>
      </c>
      <c r="J34" s="244"/>
      <c r="K34" s="196">
        <v>15274</v>
      </c>
    </row>
    <row r="35" spans="1:11" ht="15.75" customHeight="1" x14ac:dyDescent="0.2">
      <c r="A35" s="195" t="s">
        <v>16</v>
      </c>
      <c r="B35" s="241"/>
      <c r="C35" s="196">
        <v>21705</v>
      </c>
      <c r="D35" s="244"/>
      <c r="E35" s="196">
        <v>21705</v>
      </c>
      <c r="G35" s="195" t="s">
        <v>16</v>
      </c>
      <c r="H35" s="241"/>
      <c r="I35" s="199">
        <v>14713</v>
      </c>
      <c r="J35" s="244"/>
      <c r="K35" s="196">
        <v>14713</v>
      </c>
    </row>
    <row r="36" spans="1:11" ht="15.75" customHeight="1" x14ac:dyDescent="0.2">
      <c r="A36" s="195" t="s">
        <v>17</v>
      </c>
      <c r="B36" s="241"/>
      <c r="C36" s="196">
        <v>21641</v>
      </c>
      <c r="D36" s="244"/>
      <c r="E36" s="196">
        <v>21641</v>
      </c>
      <c r="G36" s="195" t="s">
        <v>17</v>
      </c>
      <c r="H36" s="241"/>
      <c r="I36" s="199">
        <v>15918</v>
      </c>
      <c r="J36" s="244"/>
      <c r="K36" s="196">
        <v>15918</v>
      </c>
    </row>
    <row r="37" spans="1:11" ht="15.75" customHeight="1" x14ac:dyDescent="0.2">
      <c r="A37" s="195" t="s">
        <v>18</v>
      </c>
      <c r="B37" s="241"/>
      <c r="C37" s="196">
        <v>21195</v>
      </c>
      <c r="D37" s="245"/>
      <c r="E37" s="196">
        <v>21195</v>
      </c>
      <c r="G37" s="195" t="s">
        <v>18</v>
      </c>
      <c r="H37" s="241"/>
      <c r="I37" s="199">
        <v>15440</v>
      </c>
      <c r="J37" s="245"/>
      <c r="K37" s="196">
        <v>15440</v>
      </c>
    </row>
    <row r="38" spans="1:11" ht="15.75" customHeight="1" x14ac:dyDescent="0.2">
      <c r="A38" s="195" t="s">
        <v>19</v>
      </c>
      <c r="B38" s="241"/>
      <c r="C38" s="196">
        <v>20139</v>
      </c>
      <c r="D38" s="196">
        <v>20139</v>
      </c>
      <c r="E38" s="243"/>
      <c r="G38" s="195" t="s">
        <v>19</v>
      </c>
      <c r="H38" s="241"/>
      <c r="I38" s="199">
        <v>15036</v>
      </c>
      <c r="J38" s="196">
        <v>15036</v>
      </c>
      <c r="K38" s="243"/>
    </row>
    <row r="39" spans="1:11" ht="15.75" customHeight="1" x14ac:dyDescent="0.2">
      <c r="A39" s="195" t="s">
        <v>20</v>
      </c>
      <c r="B39" s="241"/>
      <c r="C39" s="196">
        <v>19292</v>
      </c>
      <c r="D39" s="196">
        <v>19292</v>
      </c>
      <c r="E39" s="244"/>
      <c r="G39" s="195" t="s">
        <v>20</v>
      </c>
      <c r="H39" s="241"/>
      <c r="I39" s="199">
        <v>13985</v>
      </c>
      <c r="J39" s="196">
        <v>13985</v>
      </c>
      <c r="K39" s="244"/>
    </row>
    <row r="40" spans="1:11" ht="15.75" customHeight="1" x14ac:dyDescent="0.2">
      <c r="A40" s="195" t="s">
        <v>162</v>
      </c>
      <c r="B40" s="242"/>
      <c r="C40" s="196">
        <v>20393</v>
      </c>
      <c r="D40" s="196">
        <v>20393</v>
      </c>
      <c r="E40" s="245"/>
      <c r="G40" s="195" t="s">
        <v>162</v>
      </c>
      <c r="H40" s="242"/>
      <c r="I40" s="199">
        <v>16475</v>
      </c>
      <c r="J40" s="196">
        <v>16475</v>
      </c>
      <c r="K40" s="245"/>
    </row>
    <row r="41" spans="1:11" ht="15.75" customHeight="1" thickBot="1" x14ac:dyDescent="0.25">
      <c r="A41" s="195" t="s">
        <v>99</v>
      </c>
      <c r="B41" s="235">
        <v>244529</v>
      </c>
      <c r="C41" s="235"/>
      <c r="D41" s="198">
        <v>59824</v>
      </c>
      <c r="E41" s="198">
        <v>184705</v>
      </c>
      <c r="G41" s="195" t="s">
        <v>99</v>
      </c>
      <c r="H41" s="235">
        <v>183397</v>
      </c>
      <c r="I41" s="235"/>
      <c r="J41" s="198">
        <v>45496</v>
      </c>
      <c r="K41" s="198">
        <v>137901</v>
      </c>
    </row>
    <row r="42" spans="1:11" ht="15.75" customHeight="1" thickBot="1" x14ac:dyDescent="0.25">
      <c r="A42" s="236" t="s">
        <v>164</v>
      </c>
      <c r="B42" s="236"/>
      <c r="C42" s="237"/>
      <c r="D42" s="238">
        <v>244529</v>
      </c>
      <c r="E42" s="239"/>
      <c r="G42" s="236" t="s">
        <v>164</v>
      </c>
      <c r="H42" s="236"/>
      <c r="I42" s="237"/>
      <c r="J42" s="238">
        <v>183397</v>
      </c>
      <c r="K42" s="239"/>
    </row>
    <row r="43" spans="1:11" ht="30" customHeight="1" thickBot="1" x14ac:dyDescent="0.25"/>
    <row r="44" spans="1:11" ht="22.5" customHeight="1" thickBot="1" x14ac:dyDescent="0.25">
      <c r="A44" s="194">
        <v>5</v>
      </c>
      <c r="B44" s="246" t="s">
        <v>150</v>
      </c>
      <c r="C44" s="246"/>
      <c r="D44" s="246"/>
      <c r="E44" s="247"/>
      <c r="G44" s="194">
        <v>6</v>
      </c>
      <c r="H44" s="246" t="s">
        <v>151</v>
      </c>
      <c r="I44" s="246"/>
      <c r="J44" s="246"/>
      <c r="K44" s="247"/>
    </row>
    <row r="45" spans="1:11" ht="5.25" customHeight="1" x14ac:dyDescent="0.2"/>
    <row r="46" spans="1:11" ht="15.75" customHeight="1" x14ac:dyDescent="0.2">
      <c r="A46" s="248"/>
      <c r="B46" s="237" t="s">
        <v>155</v>
      </c>
      <c r="C46" s="250"/>
      <c r="D46" s="237" t="s">
        <v>156</v>
      </c>
      <c r="E46" s="250"/>
      <c r="G46" s="248"/>
      <c r="H46" s="237" t="s">
        <v>155</v>
      </c>
      <c r="I46" s="250"/>
      <c r="J46" s="237" t="s">
        <v>156</v>
      </c>
      <c r="K46" s="250"/>
    </row>
    <row r="47" spans="1:11" ht="15.75" customHeight="1" x14ac:dyDescent="0.2">
      <c r="A47" s="249"/>
      <c r="B47" s="237" t="s">
        <v>157</v>
      </c>
      <c r="C47" s="250"/>
      <c r="D47" s="195" t="s">
        <v>103</v>
      </c>
      <c r="E47" s="195" t="s">
        <v>158</v>
      </c>
      <c r="G47" s="249"/>
      <c r="H47" s="237" t="s">
        <v>157</v>
      </c>
      <c r="I47" s="250"/>
      <c r="J47" s="195" t="s">
        <v>103</v>
      </c>
      <c r="K47" s="195" t="s">
        <v>158</v>
      </c>
    </row>
    <row r="48" spans="1:11" ht="15.75" customHeight="1" x14ac:dyDescent="0.2">
      <c r="A48" s="195" t="s">
        <v>21</v>
      </c>
      <c r="B48" s="240" t="s">
        <v>160</v>
      </c>
      <c r="C48" s="196">
        <v>19064</v>
      </c>
      <c r="D48" s="243"/>
      <c r="E48" s="197">
        <v>19064</v>
      </c>
      <c r="G48" s="195" t="s">
        <v>21</v>
      </c>
      <c r="H48" s="240" t="s">
        <v>160</v>
      </c>
      <c r="I48" s="199">
        <v>46090</v>
      </c>
      <c r="J48" s="243"/>
      <c r="K48" s="197">
        <v>46090</v>
      </c>
    </row>
    <row r="49" spans="1:11" ht="15.75" customHeight="1" x14ac:dyDescent="0.2">
      <c r="A49" s="195" t="s">
        <v>161</v>
      </c>
      <c r="B49" s="241"/>
      <c r="C49" s="196">
        <v>17660</v>
      </c>
      <c r="D49" s="244"/>
      <c r="E49" s="197">
        <v>17660</v>
      </c>
      <c r="G49" s="195" t="s">
        <v>161</v>
      </c>
      <c r="H49" s="241"/>
      <c r="I49" s="199">
        <v>43005</v>
      </c>
      <c r="J49" s="244"/>
      <c r="K49" s="197">
        <v>43005</v>
      </c>
    </row>
    <row r="50" spans="1:11" ht="15.75" customHeight="1" x14ac:dyDescent="0.2">
      <c r="A50" s="195" t="s">
        <v>100</v>
      </c>
      <c r="B50" s="241"/>
      <c r="C50" s="196">
        <v>12088</v>
      </c>
      <c r="D50" s="244"/>
      <c r="E50" s="197">
        <v>12088</v>
      </c>
      <c r="G50" s="195" t="s">
        <v>100</v>
      </c>
      <c r="H50" s="241"/>
      <c r="I50" s="199">
        <v>30616</v>
      </c>
      <c r="J50" s="244"/>
      <c r="K50" s="197">
        <v>30616</v>
      </c>
    </row>
    <row r="51" spans="1:11" ht="15.75" customHeight="1" x14ac:dyDescent="0.2">
      <c r="A51" s="195" t="s">
        <v>98</v>
      </c>
      <c r="B51" s="241"/>
      <c r="C51" s="196">
        <v>6072</v>
      </c>
      <c r="D51" s="244"/>
      <c r="E51" s="196">
        <v>6072</v>
      </c>
      <c r="G51" s="195" t="s">
        <v>98</v>
      </c>
      <c r="H51" s="241"/>
      <c r="I51" s="199">
        <v>23830</v>
      </c>
      <c r="J51" s="244"/>
      <c r="K51" s="196">
        <v>23830</v>
      </c>
    </row>
    <row r="52" spans="1:11" ht="15.75" customHeight="1" x14ac:dyDescent="0.2">
      <c r="A52" s="195" t="s">
        <v>14</v>
      </c>
      <c r="B52" s="241"/>
      <c r="C52" s="196">
        <v>6452</v>
      </c>
      <c r="D52" s="244"/>
      <c r="E52" s="196">
        <v>6452</v>
      </c>
      <c r="G52" s="195" t="s">
        <v>14</v>
      </c>
      <c r="H52" s="241"/>
      <c r="I52" s="199">
        <v>25664</v>
      </c>
      <c r="J52" s="244"/>
      <c r="K52" s="196">
        <v>25664</v>
      </c>
    </row>
    <row r="53" spans="1:11" ht="15.75" customHeight="1" x14ac:dyDescent="0.2">
      <c r="A53" s="195" t="s">
        <v>15</v>
      </c>
      <c r="B53" s="241"/>
      <c r="C53" s="196">
        <v>6535</v>
      </c>
      <c r="D53" s="244"/>
      <c r="E53" s="196">
        <v>6535</v>
      </c>
      <c r="G53" s="195" t="s">
        <v>15</v>
      </c>
      <c r="H53" s="241"/>
      <c r="I53" s="199">
        <v>20972</v>
      </c>
      <c r="J53" s="244"/>
      <c r="K53" s="196">
        <v>20972</v>
      </c>
    </row>
    <row r="54" spans="1:11" ht="15.75" customHeight="1" x14ac:dyDescent="0.2">
      <c r="A54" s="195" t="s">
        <v>16</v>
      </c>
      <c r="B54" s="241"/>
      <c r="C54" s="196">
        <v>6909</v>
      </c>
      <c r="D54" s="244"/>
      <c r="E54" s="196">
        <v>6909</v>
      </c>
      <c r="G54" s="195" t="s">
        <v>16</v>
      </c>
      <c r="H54" s="241"/>
      <c r="I54" s="199">
        <v>21173</v>
      </c>
      <c r="J54" s="244"/>
      <c r="K54" s="196">
        <v>21173</v>
      </c>
    </row>
    <row r="55" spans="1:11" ht="15.75" customHeight="1" x14ac:dyDescent="0.2">
      <c r="A55" s="195" t="s">
        <v>17</v>
      </c>
      <c r="B55" s="241"/>
      <c r="C55" s="196">
        <v>6863</v>
      </c>
      <c r="D55" s="244"/>
      <c r="E55" s="196">
        <v>6863</v>
      </c>
      <c r="G55" s="195" t="s">
        <v>17</v>
      </c>
      <c r="H55" s="241"/>
      <c r="I55" s="199">
        <v>20486</v>
      </c>
      <c r="J55" s="244"/>
      <c r="K55" s="196">
        <v>20486</v>
      </c>
    </row>
    <row r="56" spans="1:11" ht="15.75" customHeight="1" x14ac:dyDescent="0.2">
      <c r="A56" s="195" t="s">
        <v>18</v>
      </c>
      <c r="B56" s="241"/>
      <c r="C56" s="196">
        <v>6411</v>
      </c>
      <c r="D56" s="245"/>
      <c r="E56" s="196">
        <v>6411</v>
      </c>
      <c r="G56" s="195" t="s">
        <v>18</v>
      </c>
      <c r="H56" s="241"/>
      <c r="I56" s="199">
        <v>16687</v>
      </c>
      <c r="J56" s="245"/>
      <c r="K56" s="196">
        <v>16687</v>
      </c>
    </row>
    <row r="57" spans="1:11" ht="15.75" customHeight="1" x14ac:dyDescent="0.2">
      <c r="A57" s="195" t="s">
        <v>19</v>
      </c>
      <c r="B57" s="241"/>
      <c r="C57" s="196">
        <v>5756</v>
      </c>
      <c r="D57" s="196">
        <v>5756</v>
      </c>
      <c r="E57" s="243"/>
      <c r="G57" s="195" t="s">
        <v>19</v>
      </c>
      <c r="H57" s="241"/>
      <c r="I57" s="199">
        <v>15901</v>
      </c>
      <c r="J57" s="196">
        <v>15901</v>
      </c>
      <c r="K57" s="243"/>
    </row>
    <row r="58" spans="1:11" ht="15.75" customHeight="1" x14ac:dyDescent="0.2">
      <c r="A58" s="195" t="s">
        <v>20</v>
      </c>
      <c r="B58" s="241"/>
      <c r="C58" s="196">
        <v>5204</v>
      </c>
      <c r="D58" s="196">
        <v>5204</v>
      </c>
      <c r="E58" s="244"/>
      <c r="G58" s="195" t="s">
        <v>20</v>
      </c>
      <c r="H58" s="241"/>
      <c r="I58" s="199">
        <v>14887</v>
      </c>
      <c r="J58" s="196">
        <v>14887</v>
      </c>
      <c r="K58" s="244"/>
    </row>
    <row r="59" spans="1:11" ht="15.75" customHeight="1" x14ac:dyDescent="0.2">
      <c r="A59" s="195" t="s">
        <v>162</v>
      </c>
      <c r="B59" s="242"/>
      <c r="C59" s="196">
        <v>6400</v>
      </c>
      <c r="D59" s="196">
        <v>6400</v>
      </c>
      <c r="E59" s="245"/>
      <c r="G59" s="195" t="s">
        <v>162</v>
      </c>
      <c r="H59" s="242"/>
      <c r="I59" s="199">
        <v>17978</v>
      </c>
      <c r="J59" s="196">
        <v>17978</v>
      </c>
      <c r="K59" s="245"/>
    </row>
    <row r="60" spans="1:11" ht="15.75" customHeight="1" thickBot="1" x14ac:dyDescent="0.25">
      <c r="A60" s="195" t="s">
        <v>99</v>
      </c>
      <c r="B60" s="235">
        <v>105414</v>
      </c>
      <c r="C60" s="235"/>
      <c r="D60" s="198">
        <v>17360</v>
      </c>
      <c r="E60" s="198">
        <v>88054</v>
      </c>
      <c r="G60" s="195" t="s">
        <v>99</v>
      </c>
      <c r="H60" s="235">
        <v>297289</v>
      </c>
      <c r="I60" s="235"/>
      <c r="J60" s="198">
        <v>48766</v>
      </c>
      <c r="K60" s="198">
        <v>248523</v>
      </c>
    </row>
    <row r="61" spans="1:11" ht="15.75" customHeight="1" thickBot="1" x14ac:dyDescent="0.25">
      <c r="A61" s="236" t="s">
        <v>164</v>
      </c>
      <c r="B61" s="236"/>
      <c r="C61" s="237"/>
      <c r="D61" s="238">
        <v>105414</v>
      </c>
      <c r="E61" s="239"/>
      <c r="G61" s="236" t="s">
        <v>164</v>
      </c>
      <c r="H61" s="236"/>
      <c r="I61" s="237"/>
      <c r="J61" s="238">
        <v>297289</v>
      </c>
      <c r="K61" s="239"/>
    </row>
  </sheetData>
  <mergeCells count="66">
    <mergeCell ref="B6:E6"/>
    <mergeCell ref="H6:K6"/>
    <mergeCell ref="A8:A9"/>
    <mergeCell ref="B8:C8"/>
    <mergeCell ref="D8:E8"/>
    <mergeCell ref="G8:G9"/>
    <mergeCell ref="H8:I8"/>
    <mergeCell ref="J8:K8"/>
    <mergeCell ref="B9:C9"/>
    <mergeCell ref="H9:I9"/>
    <mergeCell ref="J23:K23"/>
    <mergeCell ref="B10:B21"/>
    <mergeCell ref="D10:D18"/>
    <mergeCell ref="H10:H21"/>
    <mergeCell ref="J10:J18"/>
    <mergeCell ref="E19:E21"/>
    <mergeCell ref="K19:K21"/>
    <mergeCell ref="B22:C22"/>
    <mergeCell ref="H22:I22"/>
    <mergeCell ref="A23:C23"/>
    <mergeCell ref="D23:E23"/>
    <mergeCell ref="G23:I23"/>
    <mergeCell ref="B25:E25"/>
    <mergeCell ref="H25:K25"/>
    <mergeCell ref="A27:A28"/>
    <mergeCell ref="B27:C27"/>
    <mergeCell ref="D27:E27"/>
    <mergeCell ref="G27:G28"/>
    <mergeCell ref="H27:I27"/>
    <mergeCell ref="J27:K27"/>
    <mergeCell ref="B28:C28"/>
    <mergeCell ref="H28:I28"/>
    <mergeCell ref="J42:K42"/>
    <mergeCell ref="B29:B40"/>
    <mergeCell ref="D29:D37"/>
    <mergeCell ref="H29:H40"/>
    <mergeCell ref="J29:J37"/>
    <mergeCell ref="E38:E40"/>
    <mergeCell ref="K38:K40"/>
    <mergeCell ref="B41:C41"/>
    <mergeCell ref="H41:I41"/>
    <mergeCell ref="A42:C42"/>
    <mergeCell ref="D42:E42"/>
    <mergeCell ref="G42:I42"/>
    <mergeCell ref="B44:E44"/>
    <mergeCell ref="H44:K44"/>
    <mergeCell ref="A46:A47"/>
    <mergeCell ref="B46:C46"/>
    <mergeCell ref="D46:E46"/>
    <mergeCell ref="G46:G47"/>
    <mergeCell ref="H46:I46"/>
    <mergeCell ref="J46:K46"/>
    <mergeCell ref="B47:C47"/>
    <mergeCell ref="H47:I47"/>
    <mergeCell ref="J61:K61"/>
    <mergeCell ref="B48:B59"/>
    <mergeCell ref="D48:D56"/>
    <mergeCell ref="H48:H59"/>
    <mergeCell ref="J48:J56"/>
    <mergeCell ref="E57:E59"/>
    <mergeCell ref="K57:K59"/>
    <mergeCell ref="B60:C60"/>
    <mergeCell ref="H60:I60"/>
    <mergeCell ref="A61:C61"/>
    <mergeCell ref="D61:E61"/>
    <mergeCell ref="G61:I61"/>
  </mergeCells>
  <phoneticPr fontId="5"/>
  <printOptions horizontalCentered="1"/>
  <pageMargins left="0.70866141732283472" right="0" top="0.55118110236220474" bottom="0.55118110236220474" header="0.19685039370078741" footer="0.19685039370078741"/>
  <pageSetup paperSize="9" scale="59"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17</vt:i4>
      </vt:variant>
    </vt:vector>
  </HeadingPairs>
  <TitlesOfParts>
    <vt:vector size="20" baseType="lpstr">
      <vt:lpstr>契約書明細</vt:lpstr>
      <vt:lpstr>入札金額積算内訳書</vt:lpstr>
      <vt:lpstr>特記仕様書＿別紙＿実績使用電力量及び予定使用電力量</vt:lpstr>
      <vt:lpstr>契約書明細!Print_Area</vt:lpstr>
      <vt:lpstr>特記仕様書＿別紙＿実績使用電力量及び予定使用電力量!Print_Area</vt:lpstr>
      <vt:lpstr>入札金額積算内訳書!Print_Area</vt:lpstr>
      <vt:lpstr>契約書明細!Print_Titles</vt:lpstr>
      <vt:lpstr>特記仕様書＿別紙＿実績使用電力量及び予定使用電力量!Print_Titles</vt:lpstr>
      <vt:lpstr>単価＿施設1</vt:lpstr>
      <vt:lpstr>単価＿施設2</vt:lpstr>
      <vt:lpstr>単価＿施設3</vt:lpstr>
      <vt:lpstr>単価＿施設4</vt:lpstr>
      <vt:lpstr>単価＿施設5</vt:lpstr>
      <vt:lpstr>単価＿施設6</vt:lpstr>
      <vt:lpstr>電力量＿施設1</vt:lpstr>
      <vt:lpstr>電力量＿施設2</vt:lpstr>
      <vt:lpstr>電力量＿施設3</vt:lpstr>
      <vt:lpstr>電力量＿施設4</vt:lpstr>
      <vt:lpstr>電力量＿施設5</vt:lpstr>
      <vt:lpstr>電力量＿施設6</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佐藤　真俊</cp:lastModifiedBy>
  <cp:lastPrinted>2025-05-19T07:32:57Z</cp:lastPrinted>
  <dcterms:created xsi:type="dcterms:W3CDTF">2012-05-21T05:56:21Z</dcterms:created>
  <dcterms:modified xsi:type="dcterms:W3CDTF">2025-05-21T02:59:44Z</dcterms:modified>
</cp:coreProperties>
</file>